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rikka\Downloads\"/>
    </mc:Choice>
  </mc:AlternateContent>
  <xr:revisionPtr revIDLastSave="0" documentId="8_{5BC96B2F-A239-47E1-90D1-89A1AF0647F4}" xr6:coauthVersionLast="47" xr6:coauthVersionMax="47" xr10:uidLastSave="{00000000-0000-0000-0000-000000000000}"/>
  <bookViews>
    <workbookView xWindow="-120" yWindow="-120" windowWidth="51840" windowHeight="21240" xr2:uid="{67D80CC9-34FB-4520-A695-2E880F6A7747}"/>
  </bookViews>
  <sheets>
    <sheet name="Taulukk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1" i="1" l="1"/>
  <c r="AA81" i="1"/>
  <c r="Z81" i="1"/>
  <c r="Y81" i="1"/>
  <c r="X81" i="1"/>
  <c r="W81" i="1"/>
  <c r="V81" i="1"/>
  <c r="U81" i="1"/>
  <c r="T81" i="1"/>
  <c r="AC81" i="1" s="1"/>
  <c r="AB80" i="1"/>
  <c r="AA80" i="1"/>
  <c r="Z80" i="1"/>
  <c r="Y80" i="1"/>
  <c r="X80" i="1"/>
  <c r="W80" i="1"/>
  <c r="V80" i="1"/>
  <c r="U80" i="1"/>
  <c r="T80" i="1"/>
  <c r="AC80" i="1" s="1"/>
  <c r="AB76" i="1"/>
  <c r="AA76" i="1"/>
  <c r="Z76" i="1"/>
  <c r="Y76" i="1"/>
  <c r="X76" i="1"/>
  <c r="W76" i="1"/>
  <c r="V76" i="1"/>
  <c r="U76" i="1"/>
  <c r="T76" i="1"/>
  <c r="AC76" i="1" s="1"/>
  <c r="AB75" i="1"/>
  <c r="AA75" i="1"/>
  <c r="Z75" i="1"/>
  <c r="Y75" i="1"/>
  <c r="X75" i="1"/>
  <c r="W75" i="1"/>
  <c r="V75" i="1"/>
  <c r="U75" i="1"/>
  <c r="AC75" i="1" s="1"/>
  <c r="T75" i="1"/>
  <c r="AB74" i="1"/>
  <c r="AA74" i="1"/>
  <c r="Z74" i="1"/>
  <c r="Y74" i="1"/>
  <c r="X74" i="1"/>
  <c r="W74" i="1"/>
  <c r="V74" i="1"/>
  <c r="U74" i="1"/>
  <c r="T74" i="1"/>
  <c r="AC74" i="1" s="1"/>
  <c r="AB73" i="1"/>
  <c r="AA73" i="1"/>
  <c r="Z73" i="1"/>
  <c r="Y73" i="1"/>
  <c r="X73" i="1"/>
  <c r="W73" i="1"/>
  <c r="V73" i="1"/>
  <c r="U73" i="1"/>
  <c r="T73" i="1"/>
  <c r="AC73" i="1" s="1"/>
  <c r="AB72" i="1"/>
  <c r="AA72" i="1"/>
  <c r="Z72" i="1"/>
  <c r="Y72" i="1"/>
  <c r="X72" i="1"/>
  <c r="W72" i="1"/>
  <c r="V72" i="1"/>
  <c r="U72" i="1"/>
  <c r="T72" i="1"/>
  <c r="AC72" i="1" s="1"/>
  <c r="AB71" i="1"/>
  <c r="AA71" i="1"/>
  <c r="Z71" i="1"/>
  <c r="Y71" i="1"/>
  <c r="X71" i="1"/>
  <c r="W71" i="1"/>
  <c r="V71" i="1"/>
  <c r="U71" i="1"/>
  <c r="AC71" i="1" s="1"/>
  <c r="T71" i="1"/>
  <c r="AB70" i="1"/>
  <c r="AA70" i="1"/>
  <c r="Z70" i="1"/>
  <c r="Y70" i="1"/>
  <c r="X70" i="1"/>
  <c r="W70" i="1"/>
  <c r="V70" i="1"/>
  <c r="U70" i="1"/>
  <c r="T70" i="1"/>
  <c r="AC70" i="1" s="1"/>
  <c r="AB69" i="1"/>
  <c r="AA69" i="1"/>
  <c r="Z69" i="1"/>
  <c r="Y69" i="1"/>
  <c r="X69" i="1"/>
  <c r="W69" i="1"/>
  <c r="V69" i="1"/>
  <c r="U69" i="1"/>
  <c r="T69" i="1"/>
  <c r="AC69" i="1" s="1"/>
  <c r="AB68" i="1"/>
  <c r="AA68" i="1"/>
  <c r="Z68" i="1"/>
  <c r="Y68" i="1"/>
  <c r="X68" i="1"/>
  <c r="W68" i="1"/>
  <c r="V68" i="1"/>
  <c r="U68" i="1"/>
  <c r="T68" i="1"/>
  <c r="AC68" i="1" s="1"/>
  <c r="AB67" i="1"/>
  <c r="AA67" i="1"/>
  <c r="Z67" i="1"/>
  <c r="Y67" i="1"/>
  <c r="X67" i="1"/>
  <c r="W67" i="1"/>
  <c r="V67" i="1"/>
  <c r="U67" i="1"/>
  <c r="AC67" i="1" s="1"/>
  <c r="T67" i="1"/>
  <c r="AB66" i="1"/>
  <c r="AA66" i="1"/>
  <c r="Z66" i="1"/>
  <c r="Y66" i="1"/>
  <c r="X66" i="1"/>
  <c r="W66" i="1"/>
  <c r="V66" i="1"/>
  <c r="U66" i="1"/>
  <c r="T66" i="1"/>
  <c r="AC66" i="1" s="1"/>
  <c r="AB65" i="1"/>
  <c r="AA65" i="1"/>
  <c r="Z65" i="1"/>
  <c r="Y65" i="1"/>
  <c r="X65" i="1"/>
  <c r="W65" i="1"/>
  <c r="V65" i="1"/>
  <c r="U65" i="1"/>
  <c r="T65" i="1"/>
  <c r="AC65" i="1" s="1"/>
  <c r="AB64" i="1"/>
  <c r="AA64" i="1"/>
  <c r="Z64" i="1"/>
  <c r="Y64" i="1"/>
  <c r="X64" i="1"/>
  <c r="W64" i="1"/>
  <c r="V64" i="1"/>
  <c r="U64" i="1"/>
  <c r="T64" i="1"/>
  <c r="AC64" i="1" s="1"/>
  <c r="AB63" i="1"/>
  <c r="AA63" i="1"/>
  <c r="Z63" i="1"/>
  <c r="Y63" i="1"/>
  <c r="X63" i="1"/>
  <c r="W63" i="1"/>
  <c r="V63" i="1"/>
  <c r="U63" i="1"/>
  <c r="T63" i="1"/>
  <c r="AC63" i="1" s="1"/>
  <c r="AB62" i="1"/>
  <c r="AA62" i="1"/>
  <c r="Z62" i="1"/>
  <c r="Y62" i="1"/>
  <c r="X62" i="1"/>
  <c r="W62" i="1"/>
  <c r="V62" i="1"/>
  <c r="U62" i="1"/>
  <c r="T62" i="1"/>
  <c r="AC62" i="1" s="1"/>
  <c r="D60" i="1"/>
  <c r="AB59" i="1"/>
  <c r="AA59" i="1"/>
  <c r="Z59" i="1"/>
  <c r="Y59" i="1"/>
  <c r="X59" i="1"/>
  <c r="W59" i="1"/>
  <c r="V59" i="1"/>
  <c r="U59" i="1"/>
  <c r="AC59" i="1" s="1"/>
  <c r="T59" i="1"/>
  <c r="AB58" i="1"/>
  <c r="AA58" i="1"/>
  <c r="Z58" i="1"/>
  <c r="Y58" i="1"/>
  <c r="X58" i="1"/>
  <c r="W58" i="1"/>
  <c r="V58" i="1"/>
  <c r="U58" i="1"/>
  <c r="AC58" i="1" s="1"/>
  <c r="T58" i="1"/>
  <c r="AB57" i="1"/>
  <c r="AA57" i="1"/>
  <c r="Z57" i="1"/>
  <c r="Y57" i="1"/>
  <c r="X57" i="1"/>
  <c r="W57" i="1"/>
  <c r="V57" i="1"/>
  <c r="U57" i="1"/>
  <c r="T57" i="1"/>
  <c r="AC57" i="1" s="1"/>
  <c r="AB56" i="1"/>
  <c r="AA56" i="1"/>
  <c r="Z56" i="1"/>
  <c r="Y56" i="1"/>
  <c r="X56" i="1"/>
  <c r="W56" i="1"/>
  <c r="V56" i="1"/>
  <c r="U56" i="1"/>
  <c r="T56" i="1"/>
  <c r="AC56" i="1" s="1"/>
  <c r="AB55" i="1"/>
  <c r="AA55" i="1"/>
  <c r="Z55" i="1"/>
  <c r="Y55" i="1"/>
  <c r="X55" i="1"/>
  <c r="W55" i="1"/>
  <c r="V55" i="1"/>
  <c r="U55" i="1"/>
  <c r="AC55" i="1" s="1"/>
  <c r="T55" i="1"/>
  <c r="AB54" i="1"/>
  <c r="AA54" i="1"/>
  <c r="Z54" i="1"/>
  <c r="Y54" i="1"/>
  <c r="X54" i="1"/>
  <c r="W54" i="1"/>
  <c r="V54" i="1"/>
  <c r="U54" i="1"/>
  <c r="AC54" i="1" s="1"/>
  <c r="T54" i="1"/>
  <c r="AB53" i="1"/>
  <c r="AA53" i="1"/>
  <c r="Z53" i="1"/>
  <c r="Y53" i="1"/>
  <c r="X53" i="1"/>
  <c r="W53" i="1"/>
  <c r="V53" i="1"/>
  <c r="U53" i="1"/>
  <c r="T53" i="1"/>
  <c r="AC53" i="1" s="1"/>
  <c r="AB52" i="1"/>
  <c r="AA52" i="1"/>
  <c r="Z52" i="1"/>
  <c r="Y52" i="1"/>
  <c r="X52" i="1"/>
  <c r="W52" i="1"/>
  <c r="V52" i="1"/>
  <c r="U52" i="1"/>
  <c r="T52" i="1"/>
  <c r="AC52" i="1" s="1"/>
  <c r="AB51" i="1"/>
  <c r="AA51" i="1"/>
  <c r="Z51" i="1"/>
  <c r="Y51" i="1"/>
  <c r="X51" i="1"/>
  <c r="W51" i="1"/>
  <c r="V51" i="1"/>
  <c r="U51" i="1"/>
  <c r="AC51" i="1" s="1"/>
  <c r="T51" i="1"/>
  <c r="AB50" i="1"/>
  <c r="AA50" i="1"/>
  <c r="Z50" i="1"/>
  <c r="Y50" i="1"/>
  <c r="X50" i="1"/>
  <c r="W50" i="1"/>
  <c r="V50" i="1"/>
  <c r="U50" i="1"/>
  <c r="AC50" i="1" s="1"/>
  <c r="T50" i="1"/>
  <c r="AB49" i="1"/>
  <c r="AA49" i="1"/>
  <c r="Z49" i="1"/>
  <c r="Y49" i="1"/>
  <c r="X49" i="1"/>
  <c r="W49" i="1"/>
  <c r="U49" i="1"/>
  <c r="T49" i="1"/>
  <c r="K49" i="1"/>
  <c r="F49" i="1"/>
  <c r="V49" i="1" s="1"/>
  <c r="AB48" i="1"/>
  <c r="AA48" i="1"/>
  <c r="Z48" i="1"/>
  <c r="Y48" i="1"/>
  <c r="X48" i="1"/>
  <c r="W48" i="1"/>
  <c r="V48" i="1"/>
  <c r="U48" i="1"/>
  <c r="AC48" i="1" s="1"/>
  <c r="T48" i="1"/>
  <c r="AB47" i="1"/>
  <c r="AA47" i="1"/>
  <c r="Z47" i="1"/>
  <c r="Y47" i="1"/>
  <c r="X47" i="1"/>
  <c r="W47" i="1"/>
  <c r="V47" i="1"/>
  <c r="U47" i="1"/>
  <c r="AC47" i="1" s="1"/>
  <c r="T47" i="1"/>
  <c r="AB46" i="1"/>
  <c r="AA46" i="1"/>
  <c r="Z46" i="1"/>
  <c r="Y46" i="1"/>
  <c r="X46" i="1"/>
  <c r="W46" i="1"/>
  <c r="V46" i="1"/>
  <c r="U46" i="1"/>
  <c r="T46" i="1"/>
  <c r="AC46" i="1" s="1"/>
  <c r="AB45" i="1"/>
  <c r="AA45" i="1"/>
  <c r="Z45" i="1"/>
  <c r="Y45" i="1"/>
  <c r="X45" i="1"/>
  <c r="W45" i="1"/>
  <c r="V45" i="1"/>
  <c r="U45" i="1"/>
  <c r="T45" i="1"/>
  <c r="AC45" i="1" s="1"/>
  <c r="AB44" i="1"/>
  <c r="AA44" i="1"/>
  <c r="Z44" i="1"/>
  <c r="Y44" i="1"/>
  <c r="X44" i="1"/>
  <c r="W44" i="1"/>
  <c r="V44" i="1"/>
  <c r="U44" i="1"/>
  <c r="AC44" i="1" s="1"/>
  <c r="T44" i="1"/>
  <c r="AB43" i="1"/>
  <c r="AA43" i="1"/>
  <c r="Z43" i="1"/>
  <c r="Y43" i="1"/>
  <c r="X43" i="1"/>
  <c r="W43" i="1"/>
  <c r="V43" i="1"/>
  <c r="U43" i="1"/>
  <c r="AC43" i="1" s="1"/>
  <c r="T43" i="1"/>
  <c r="AB42" i="1"/>
  <c r="AA42" i="1"/>
  <c r="Z42" i="1"/>
  <c r="Y42" i="1"/>
  <c r="X42" i="1"/>
  <c r="W42" i="1"/>
  <c r="V42" i="1"/>
  <c r="U42" i="1"/>
  <c r="T42" i="1"/>
  <c r="AC42" i="1" s="1"/>
  <c r="AB41" i="1"/>
  <c r="AA41" i="1"/>
  <c r="Z41" i="1"/>
  <c r="Y41" i="1"/>
  <c r="X41" i="1"/>
  <c r="W41" i="1"/>
  <c r="V41" i="1"/>
  <c r="U41" i="1"/>
  <c r="T41" i="1"/>
  <c r="AC41" i="1" s="1"/>
  <c r="AB40" i="1"/>
  <c r="AA40" i="1"/>
  <c r="Z40" i="1"/>
  <c r="Y40" i="1"/>
  <c r="X40" i="1"/>
  <c r="W40" i="1"/>
  <c r="V40" i="1"/>
  <c r="U40" i="1"/>
  <c r="AC40" i="1" s="1"/>
  <c r="T40" i="1"/>
  <c r="AB39" i="1"/>
  <c r="AA39" i="1"/>
  <c r="Z39" i="1"/>
  <c r="Y39" i="1"/>
  <c r="X39" i="1"/>
  <c r="W39" i="1"/>
  <c r="V39" i="1"/>
  <c r="U39" i="1"/>
  <c r="AC39" i="1" s="1"/>
  <c r="T39" i="1"/>
  <c r="AB38" i="1"/>
  <c r="AA38" i="1"/>
  <c r="Z38" i="1"/>
  <c r="Y38" i="1"/>
  <c r="X38" i="1"/>
  <c r="W38" i="1"/>
  <c r="V38" i="1"/>
  <c r="U38" i="1"/>
  <c r="T38" i="1"/>
  <c r="AC38" i="1" s="1"/>
  <c r="AB37" i="1"/>
  <c r="AA37" i="1"/>
  <c r="Z37" i="1"/>
  <c r="Y37" i="1"/>
  <c r="X37" i="1"/>
  <c r="W37" i="1"/>
  <c r="V37" i="1"/>
  <c r="U37" i="1"/>
  <c r="T37" i="1"/>
  <c r="AC37" i="1" s="1"/>
  <c r="AB36" i="1"/>
  <c r="AA36" i="1"/>
  <c r="Z36" i="1"/>
  <c r="Y36" i="1"/>
  <c r="X36" i="1"/>
  <c r="W36" i="1"/>
  <c r="V36" i="1"/>
  <c r="U36" i="1"/>
  <c r="AC36" i="1" s="1"/>
  <c r="T36" i="1"/>
  <c r="AB35" i="1"/>
  <c r="AA35" i="1"/>
  <c r="Z35" i="1"/>
  <c r="Y35" i="1"/>
  <c r="X35" i="1"/>
  <c r="W35" i="1"/>
  <c r="U35" i="1"/>
  <c r="AC35" i="1" s="1"/>
  <c r="T35" i="1"/>
  <c r="F35" i="1"/>
  <c r="V35" i="1" s="1"/>
  <c r="AB34" i="1"/>
  <c r="AA34" i="1"/>
  <c r="Z34" i="1"/>
  <c r="Y34" i="1"/>
  <c r="X34" i="1"/>
  <c r="W34" i="1"/>
  <c r="V34" i="1"/>
  <c r="U34" i="1"/>
  <c r="T34" i="1"/>
  <c r="AC34" i="1" s="1"/>
  <c r="AB33" i="1"/>
  <c r="AA33" i="1"/>
  <c r="Z33" i="1"/>
  <c r="Y33" i="1"/>
  <c r="X33" i="1"/>
  <c r="W33" i="1"/>
  <c r="V33" i="1"/>
  <c r="U33" i="1"/>
  <c r="T33" i="1"/>
  <c r="AC33" i="1" s="1"/>
  <c r="AB32" i="1"/>
  <c r="AA32" i="1"/>
  <c r="Z32" i="1"/>
  <c r="Y32" i="1"/>
  <c r="X32" i="1"/>
  <c r="W32" i="1"/>
  <c r="V32" i="1"/>
  <c r="U32" i="1"/>
  <c r="T32" i="1"/>
  <c r="AC32" i="1" s="1"/>
  <c r="AB31" i="1"/>
  <c r="AA31" i="1"/>
  <c r="Z31" i="1"/>
  <c r="Y31" i="1"/>
  <c r="X31" i="1"/>
  <c r="W31" i="1"/>
  <c r="V31" i="1"/>
  <c r="U31" i="1"/>
  <c r="AC31" i="1" s="1"/>
  <c r="T31" i="1"/>
  <c r="AB30" i="1"/>
  <c r="AA30" i="1"/>
  <c r="Z30" i="1"/>
  <c r="Y30" i="1"/>
  <c r="X30" i="1"/>
  <c r="W30" i="1"/>
  <c r="V30" i="1"/>
  <c r="U30" i="1"/>
  <c r="T30" i="1"/>
  <c r="AC30" i="1" s="1"/>
  <c r="AB29" i="1"/>
  <c r="AA29" i="1"/>
  <c r="Z29" i="1"/>
  <c r="Y29" i="1"/>
  <c r="X29" i="1"/>
  <c r="W29" i="1"/>
  <c r="V29" i="1"/>
  <c r="U29" i="1"/>
  <c r="T29" i="1"/>
  <c r="AC29" i="1" s="1"/>
  <c r="AB28" i="1"/>
  <c r="AA28" i="1"/>
  <c r="Z28" i="1"/>
  <c r="Y28" i="1"/>
  <c r="X28" i="1"/>
  <c r="W28" i="1"/>
  <c r="V28" i="1"/>
  <c r="U28" i="1"/>
  <c r="T28" i="1"/>
  <c r="AC28" i="1" s="1"/>
  <c r="AB27" i="1"/>
  <c r="AA27" i="1"/>
  <c r="Z27" i="1"/>
  <c r="Y27" i="1"/>
  <c r="X27" i="1"/>
  <c r="W27" i="1"/>
  <c r="V27" i="1"/>
  <c r="U27" i="1"/>
  <c r="AC27" i="1" s="1"/>
  <c r="T27" i="1"/>
  <c r="AB26" i="1"/>
  <c r="AA26" i="1"/>
  <c r="Z26" i="1"/>
  <c r="Y26" i="1"/>
  <c r="X26" i="1"/>
  <c r="W26" i="1"/>
  <c r="V26" i="1"/>
  <c r="U26" i="1"/>
  <c r="T26" i="1"/>
  <c r="AC26" i="1" s="1"/>
  <c r="AB25" i="1"/>
  <c r="AA25" i="1"/>
  <c r="Z25" i="1"/>
  <c r="Y25" i="1"/>
  <c r="X25" i="1"/>
  <c r="W25" i="1"/>
  <c r="V25" i="1"/>
  <c r="U25" i="1"/>
  <c r="T25" i="1"/>
  <c r="AC25" i="1" s="1"/>
  <c r="AB24" i="1"/>
  <c r="AA24" i="1"/>
  <c r="Z24" i="1"/>
  <c r="Y24" i="1"/>
  <c r="X24" i="1"/>
  <c r="W24" i="1"/>
  <c r="V24" i="1"/>
  <c r="U24" i="1"/>
  <c r="T24" i="1"/>
  <c r="AC24" i="1" s="1"/>
  <c r="AB23" i="1"/>
  <c r="AA23" i="1"/>
  <c r="Z23" i="1"/>
  <c r="Y23" i="1"/>
  <c r="X23" i="1"/>
  <c r="W23" i="1"/>
  <c r="V23" i="1"/>
  <c r="U23" i="1"/>
  <c r="AC23" i="1" s="1"/>
  <c r="T23" i="1"/>
  <c r="AB22" i="1"/>
  <c r="AA22" i="1"/>
  <c r="Z22" i="1"/>
  <c r="Y22" i="1"/>
  <c r="X22" i="1"/>
  <c r="W22" i="1"/>
  <c r="V22" i="1"/>
  <c r="U22" i="1"/>
  <c r="T22" i="1"/>
  <c r="AC22" i="1" s="1"/>
  <c r="AB21" i="1"/>
  <c r="AA21" i="1"/>
  <c r="Z21" i="1"/>
  <c r="Y21" i="1"/>
  <c r="X21" i="1"/>
  <c r="W21" i="1"/>
  <c r="V21" i="1"/>
  <c r="U21" i="1"/>
  <c r="T21" i="1"/>
  <c r="AC21" i="1" s="1"/>
  <c r="AB20" i="1"/>
  <c r="AA20" i="1"/>
  <c r="Z20" i="1"/>
  <c r="Y20" i="1"/>
  <c r="X20" i="1"/>
  <c r="W20" i="1"/>
  <c r="V20" i="1"/>
  <c r="U20" i="1"/>
  <c r="T20" i="1"/>
  <c r="AC20" i="1" s="1"/>
  <c r="AB19" i="1"/>
  <c r="AA19" i="1"/>
  <c r="Z19" i="1"/>
  <c r="Y19" i="1"/>
  <c r="X19" i="1"/>
  <c r="W19" i="1"/>
  <c r="V19" i="1"/>
  <c r="U19" i="1"/>
  <c r="AC19" i="1" s="1"/>
  <c r="T19" i="1"/>
  <c r="AB18" i="1"/>
  <c r="AA18" i="1"/>
  <c r="Z18" i="1"/>
  <c r="Y18" i="1"/>
  <c r="X18" i="1"/>
  <c r="W18" i="1"/>
  <c r="V18" i="1"/>
  <c r="U18" i="1"/>
  <c r="T18" i="1"/>
  <c r="AC18" i="1" s="1"/>
  <c r="AB17" i="1"/>
  <c r="AA17" i="1"/>
  <c r="Z17" i="1"/>
  <c r="Y17" i="1"/>
  <c r="X17" i="1"/>
  <c r="W17" i="1"/>
  <c r="V17" i="1"/>
  <c r="U17" i="1"/>
  <c r="T17" i="1"/>
  <c r="AC17" i="1" s="1"/>
  <c r="AB16" i="1"/>
  <c r="AA16" i="1"/>
  <c r="Z16" i="1"/>
  <c r="Y16" i="1"/>
  <c r="X16" i="1"/>
  <c r="W16" i="1"/>
  <c r="V16" i="1"/>
  <c r="U16" i="1"/>
  <c r="T16" i="1"/>
  <c r="AC16" i="1" s="1"/>
  <c r="AB15" i="1"/>
  <c r="AA15" i="1"/>
  <c r="Z15" i="1"/>
  <c r="Y15" i="1"/>
  <c r="X15" i="1"/>
  <c r="W15" i="1"/>
  <c r="V15" i="1"/>
  <c r="U15" i="1"/>
  <c r="AC15" i="1" s="1"/>
  <c r="T15" i="1"/>
  <c r="AB14" i="1"/>
  <c r="AA14" i="1"/>
  <c r="Z14" i="1"/>
  <c r="Y14" i="1"/>
  <c r="X14" i="1"/>
  <c r="W14" i="1"/>
  <c r="V14" i="1"/>
  <c r="U14" i="1"/>
  <c r="T14" i="1"/>
  <c r="AC14" i="1" s="1"/>
  <c r="AB13" i="1"/>
  <c r="AA13" i="1"/>
  <c r="Z13" i="1"/>
  <c r="Y13" i="1"/>
  <c r="X13" i="1"/>
  <c r="W13" i="1"/>
  <c r="V13" i="1"/>
  <c r="U13" i="1"/>
  <c r="T13" i="1"/>
  <c r="AC13" i="1" s="1"/>
  <c r="AB12" i="1"/>
  <c r="AA12" i="1"/>
  <c r="Z12" i="1"/>
  <c r="Y12" i="1"/>
  <c r="X12" i="1"/>
  <c r="W12" i="1"/>
  <c r="V12" i="1"/>
  <c r="U12" i="1"/>
  <c r="T12" i="1"/>
  <c r="AC12" i="1" s="1"/>
  <c r="AB11" i="1"/>
  <c r="AA11" i="1"/>
  <c r="Z11" i="1"/>
  <c r="Y11" i="1"/>
  <c r="X11" i="1"/>
  <c r="W11" i="1"/>
  <c r="V11" i="1"/>
  <c r="U11" i="1"/>
  <c r="AC11" i="1" s="1"/>
  <c r="T11" i="1"/>
  <c r="AB10" i="1"/>
  <c r="AA10" i="1"/>
  <c r="Z10" i="1"/>
  <c r="Y10" i="1"/>
  <c r="X10" i="1"/>
  <c r="W10" i="1"/>
  <c r="V10" i="1"/>
  <c r="U10" i="1"/>
  <c r="T10" i="1"/>
  <c r="AC10" i="1" s="1"/>
  <c r="AB9" i="1"/>
  <c r="AA9" i="1"/>
  <c r="Z9" i="1"/>
  <c r="Y9" i="1"/>
  <c r="X9" i="1"/>
  <c r="W9" i="1"/>
  <c r="V9" i="1"/>
  <c r="U9" i="1"/>
  <c r="T9" i="1"/>
  <c r="AC9" i="1" s="1"/>
  <c r="F9" i="1"/>
  <c r="AB8" i="1"/>
  <c r="AA8" i="1"/>
  <c r="Z8" i="1"/>
  <c r="Y8" i="1"/>
  <c r="X8" i="1"/>
  <c r="W8" i="1"/>
  <c r="V8" i="1"/>
  <c r="U8" i="1"/>
  <c r="AC8" i="1" s="1"/>
  <c r="T8" i="1"/>
  <c r="AB7" i="1"/>
  <c r="AA7" i="1"/>
  <c r="Z7" i="1"/>
  <c r="Y7" i="1"/>
  <c r="X7" i="1"/>
  <c r="W7" i="1"/>
  <c r="V7" i="1"/>
  <c r="U7" i="1"/>
  <c r="T7" i="1"/>
  <c r="AC7" i="1" s="1"/>
  <c r="AB6" i="1"/>
  <c r="AA6" i="1"/>
  <c r="Z6" i="1"/>
  <c r="Y6" i="1"/>
  <c r="X6" i="1"/>
  <c r="W6" i="1"/>
  <c r="V6" i="1"/>
  <c r="U6" i="1"/>
  <c r="T6" i="1"/>
  <c r="AC6" i="1" s="1"/>
  <c r="AB5" i="1"/>
  <c r="AA5" i="1"/>
  <c r="Z5" i="1"/>
  <c r="Y5" i="1"/>
  <c r="X5" i="1"/>
  <c r="W5" i="1"/>
  <c r="V5" i="1"/>
  <c r="U5" i="1"/>
  <c r="AC5" i="1" s="1"/>
  <c r="T5" i="1"/>
  <c r="AB4" i="1"/>
  <c r="AA4" i="1"/>
  <c r="Z4" i="1"/>
  <c r="Y4" i="1"/>
  <c r="X4" i="1"/>
  <c r="W4" i="1"/>
  <c r="V4" i="1"/>
  <c r="U4" i="1"/>
  <c r="AC4" i="1" s="1"/>
  <c r="T4" i="1"/>
  <c r="AB3" i="1"/>
  <c r="AA3" i="1"/>
  <c r="Z3" i="1"/>
  <c r="Y3" i="1"/>
  <c r="X3" i="1"/>
  <c r="W3" i="1"/>
  <c r="V3" i="1"/>
  <c r="U3" i="1"/>
  <c r="T3" i="1"/>
  <c r="AC3" i="1" s="1"/>
  <c r="AC49" i="1" l="1"/>
</calcChain>
</file>

<file path=xl/sharedStrings.xml><?xml version="1.0" encoding="utf-8"?>
<sst xmlns="http://schemas.openxmlformats.org/spreadsheetml/2006/main" count="577" uniqueCount="190">
  <si>
    <t>Malli</t>
  </si>
  <si>
    <t>Luokka</t>
  </si>
  <si>
    <t>Yhteispisteet</t>
  </si>
  <si>
    <t>Sähköautot</t>
  </si>
  <si>
    <t>Toimintamatka</t>
  </si>
  <si>
    <t>Paino kg</t>
  </si>
  <si>
    <t>Auton hinta</t>
  </si>
  <si>
    <t>Teho kW</t>
  </si>
  <si>
    <t>Istuimet</t>
  </si>
  <si>
    <t>Tavaratila l</t>
  </si>
  <si>
    <t>Tavaratila max</t>
  </si>
  <si>
    <t>Kulj.kap. kg</t>
  </si>
  <si>
    <t>Vetokyky kg</t>
  </si>
  <si>
    <t>Paras</t>
  </si>
  <si>
    <t>Huonoin</t>
  </si>
  <si>
    <t>Sijoitus</t>
  </si>
  <si>
    <t>Alfa Romeo Junior Elettrica 54kWh</t>
  </si>
  <si>
    <t>J (B)</t>
  </si>
  <si>
    <t>1.Toimintamatka</t>
  </si>
  <si>
    <t>1.</t>
  </si>
  <si>
    <t>VW Caddy 2021</t>
  </si>
  <si>
    <t>M</t>
  </si>
  <si>
    <t>BYD Dolphin Surf Active</t>
  </si>
  <si>
    <t>B</t>
  </si>
  <si>
    <t>2. Paino kg</t>
  </si>
  <si>
    <t>2.</t>
  </si>
  <si>
    <t>Skoda Octavia G-TEC</t>
  </si>
  <si>
    <t>D</t>
  </si>
  <si>
    <t>BYD Dolphin Surf Boost</t>
  </si>
  <si>
    <t>3. Hankintahinta €</t>
  </si>
  <si>
    <t>3.</t>
  </si>
  <si>
    <t>Ford e-Tourneo Courier</t>
  </si>
  <si>
    <t>BYD Dolphin Surf Comfort</t>
  </si>
  <si>
    <t>4. Teho KW</t>
  </si>
  <si>
    <t>4.</t>
  </si>
  <si>
    <t>VW Golf TGI mk8</t>
  </si>
  <si>
    <t>C</t>
  </si>
  <si>
    <t>Citroen E-Berlingo M 5p</t>
  </si>
  <si>
    <t>5. istuimet</t>
  </si>
  <si>
    <t>5.</t>
  </si>
  <si>
    <t>Skoda Octavia G-TEC Combi</t>
  </si>
  <si>
    <t>Citroen E-Berlingo XL 5p</t>
  </si>
  <si>
    <t>6.Tavaratila l</t>
  </si>
  <si>
    <t>6.</t>
  </si>
  <si>
    <t>Seat Ibiza TGI</t>
  </si>
  <si>
    <t>Citroen E-Berlingo XL 7p</t>
  </si>
  <si>
    <t>7. Tavaratila max.</t>
  </si>
  <si>
    <t>7.</t>
  </si>
  <si>
    <t>Seat Arona TGI</t>
  </si>
  <si>
    <t>Citroen e-C3</t>
  </si>
  <si>
    <t>8. Kuljetuskapasiteetti (kantavuus) kg</t>
  </si>
  <si>
    <t>8.</t>
  </si>
  <si>
    <t>Volkswagen Polo TGI</t>
  </si>
  <si>
    <t>Citroen e-C3 Aircross 44 kWh</t>
  </si>
  <si>
    <t>9. Vetokyky kg.</t>
  </si>
  <si>
    <t>9.</t>
  </si>
  <si>
    <t>Audi A3 G-Tron</t>
  </si>
  <si>
    <t>Citroen e-C3 Aircross 54 kWh</t>
  </si>
  <si>
    <t>10.</t>
  </si>
  <si>
    <t>Skoda Scala G-TEC</t>
  </si>
  <si>
    <t>Citroen e-C4 54 kWh</t>
  </si>
  <si>
    <t>11.</t>
  </si>
  <si>
    <t>Seat Leon ST TGI</t>
  </si>
  <si>
    <t>Fiat 600e 54kWh</t>
  </si>
  <si>
    <t>12.</t>
  </si>
  <si>
    <t>Peugeot e-Rifter L2 50 kWh</t>
  </si>
  <si>
    <t>Ford Puma Gen-E</t>
  </si>
  <si>
    <t>13.</t>
  </si>
  <si>
    <t>VW Golf Variant TGI mk8</t>
  </si>
  <si>
    <t>14.</t>
  </si>
  <si>
    <t>Skoda Kamiq G-TEC</t>
  </si>
  <si>
    <t>J (C)</t>
  </si>
  <si>
    <t>Ford Capri 52kWh</t>
  </si>
  <si>
    <t>15.</t>
  </si>
  <si>
    <t>Seat Leon TGI</t>
  </si>
  <si>
    <t>Ford Explorer 52kWh</t>
  </si>
  <si>
    <t>16.</t>
  </si>
  <si>
    <t>Opel Frontera 54 kWh</t>
  </si>
  <si>
    <t>Hyundai Inster 42 kWh</t>
  </si>
  <si>
    <t>A</t>
  </si>
  <si>
    <t>17.</t>
  </si>
  <si>
    <t>Hyundai inster 49kWh</t>
  </si>
  <si>
    <t>18.</t>
  </si>
  <si>
    <t>Opel Combo-e Life XL</t>
  </si>
  <si>
    <r>
      <t>Hyundai Kona 115 k</t>
    </r>
    <r>
      <rPr>
        <u/>
        <sz val="10.5"/>
        <color rgb="FF00A933"/>
        <rFont val="Liberation Serif"/>
      </rPr>
      <t>W</t>
    </r>
  </si>
  <si>
    <t>19.</t>
  </si>
  <si>
    <t>JAC E30X Go! 40 kWh</t>
  </si>
  <si>
    <t>20.</t>
  </si>
  <si>
    <t>JAC E30X Style 50kWh</t>
  </si>
  <si>
    <t>21.</t>
  </si>
  <si>
    <t>Reanult 4 40 kWh</t>
  </si>
  <si>
    <t>Jeep Avenger (Vuoden auto 2023)</t>
  </si>
  <si>
    <t>22.</t>
  </si>
  <si>
    <t>Opel Frontera 44 kWh</t>
  </si>
  <si>
    <t>KIA EV6 60 kWh</t>
  </si>
  <si>
    <t>23.</t>
  </si>
  <si>
    <t>Nissan Micra 40 kWh</t>
  </si>
  <si>
    <t>Mercedes EQA 250+ Business Edition</t>
  </si>
  <si>
    <t>J ( C)</t>
  </si>
  <si>
    <t>24.</t>
  </si>
  <si>
    <t>Peugeot e-Rifter L1 50 kWh</t>
  </si>
  <si>
    <t>MINI  Cooper E</t>
  </si>
  <si>
    <t>25.</t>
  </si>
  <si>
    <t>MINI Aceman E</t>
  </si>
  <si>
    <t>26.</t>
  </si>
  <si>
    <t>Opel Combo-e Life</t>
  </si>
  <si>
    <t>MG4 Standard</t>
  </si>
  <si>
    <t>27.</t>
  </si>
  <si>
    <t>Renault 5 40 kWh</t>
  </si>
  <si>
    <t>MG5S</t>
  </si>
  <si>
    <t>28.</t>
  </si>
  <si>
    <t>Renault 4 52 kWh</t>
  </si>
  <si>
    <t>29.</t>
  </si>
  <si>
    <t>Renault Scenic E-tech</t>
  </si>
  <si>
    <t>Nissan  Micra 52 kWh</t>
  </si>
  <si>
    <t>30.</t>
  </si>
  <si>
    <t>Audi A4 Avant G-Tron</t>
  </si>
  <si>
    <t>31.</t>
  </si>
  <si>
    <t>32.</t>
  </si>
  <si>
    <t>Opel Combo-e Life XL 7p</t>
  </si>
  <si>
    <t>33.</t>
  </si>
  <si>
    <t>Opel Corsa-e 100kW</t>
  </si>
  <si>
    <t>34.</t>
  </si>
  <si>
    <t>Opel Mokka-e 115 kW</t>
  </si>
  <si>
    <t>35.</t>
  </si>
  <si>
    <t>Toyota Proace City Verso EV L1</t>
  </si>
  <si>
    <t>Opel Astra-e</t>
  </si>
  <si>
    <t>36.</t>
  </si>
  <si>
    <t>Peugeot e-Rifter L2 50 kWh 7P</t>
  </si>
  <si>
    <t>Opel Astra-e Sportstourer</t>
  </si>
  <si>
    <t>37.</t>
  </si>
  <si>
    <t>Audi A5 Sportback</t>
  </si>
  <si>
    <t>38.</t>
  </si>
  <si>
    <t>39.</t>
  </si>
  <si>
    <t>Peugeot e-2008 54kWh 156</t>
  </si>
  <si>
    <t>40.</t>
  </si>
  <si>
    <t>Peugeot e-208 50kWh 136</t>
  </si>
  <si>
    <t>41.</t>
  </si>
  <si>
    <t>Peugeot e-208 51kWh 156</t>
  </si>
  <si>
    <t>42.</t>
  </si>
  <si>
    <t>Renault 5 52 kWh</t>
  </si>
  <si>
    <t>Peugeot e-308 54kWh 156</t>
  </si>
  <si>
    <t>43.</t>
  </si>
  <si>
    <t>Peugeot e-308 54kWh 156 SW</t>
  </si>
  <si>
    <t>44.</t>
  </si>
  <si>
    <t>45.</t>
  </si>
  <si>
    <t>Skoda Elroq 50</t>
  </si>
  <si>
    <t>46.</t>
  </si>
  <si>
    <t>47.</t>
  </si>
  <si>
    <t>48.</t>
  </si>
  <si>
    <t>49.</t>
  </si>
  <si>
    <t>Volkswagen ID.4 50 kWh</t>
  </si>
  <si>
    <t>50.</t>
  </si>
  <si>
    <t>51.</t>
  </si>
  <si>
    <t>52.</t>
  </si>
  <si>
    <t>53.</t>
  </si>
  <si>
    <t>Toyota bZ4X FWD 57.7 kWh</t>
  </si>
  <si>
    <t>54.</t>
  </si>
  <si>
    <t>55.</t>
  </si>
  <si>
    <t>Volkswagen ID.3</t>
  </si>
  <si>
    <t>Volkswagen ID.3 50 kWh</t>
  </si>
  <si>
    <t>56.</t>
  </si>
  <si>
    <t>Volkswagen ID.4</t>
  </si>
  <si>
    <t>57.</t>
  </si>
  <si>
    <t>58.</t>
  </si>
  <si>
    <t>Metaaniautot</t>
  </si>
  <si>
    <t>Omamassa</t>
  </si>
  <si>
    <t>Kulj.Kap. kg</t>
  </si>
  <si>
    <t>59.</t>
  </si>
  <si>
    <t>60.</t>
  </si>
  <si>
    <t>61.</t>
  </si>
  <si>
    <t>62.</t>
  </si>
  <si>
    <t>63.</t>
  </si>
  <si>
    <t>64.</t>
  </si>
  <si>
    <t>65.</t>
  </si>
  <si>
    <t xml:space="preserve"> 440</t>
  </si>
  <si>
    <t>66.</t>
  </si>
  <si>
    <t>67.</t>
  </si>
  <si>
    <t>68.</t>
  </si>
  <si>
    <t>69.</t>
  </si>
  <si>
    <t>70.</t>
  </si>
  <si>
    <t xml:space="preserve"> 390</t>
  </si>
  <si>
    <t>71.</t>
  </si>
  <si>
    <t>72.</t>
  </si>
  <si>
    <t>73.</t>
  </si>
  <si>
    <t>Hyundai Nexo</t>
  </si>
  <si>
    <t>74.</t>
  </si>
  <si>
    <t>Toyota Mirai</t>
  </si>
  <si>
    <t>E</t>
  </si>
  <si>
    <t>Vetyautot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</si>
</sst>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B];[Red]&quot;-&quot;#,##0.00&quot; &quot;[$€-40B]"/>
    <numFmt numFmtId="165" formatCode="#,##0.00&quot; &quot;[$€-40B];&quot;-&quot;#,##0.00&quot; &quot;[$€-40B]"/>
  </numFmts>
  <fonts count="5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2"/>
      <color theme="1"/>
      <name val="Liberation Serif"/>
    </font>
    <font>
      <b/>
      <i/>
      <sz val="13"/>
      <color theme="1"/>
      <name val="Liberation Serif"/>
    </font>
    <font>
      <b/>
      <u/>
      <sz val="12"/>
      <color rgb="FF2611F5"/>
      <name val="Liberation Serif"/>
    </font>
    <font>
      <i/>
      <sz val="13"/>
      <color rgb="FF00A933"/>
      <name val="Liberation Serif"/>
    </font>
    <font>
      <sz val="12"/>
      <color rgb="FF00A933"/>
      <name val="Liberation Serif"/>
    </font>
    <font>
      <u/>
      <sz val="10"/>
      <color theme="1"/>
      <name val="Arial"/>
      <family val="2"/>
    </font>
    <font>
      <sz val="13"/>
      <color theme="1"/>
      <name val="Arial"/>
      <family val="2"/>
    </font>
    <font>
      <b/>
      <i/>
      <sz val="13"/>
      <color rgb="FF00A933"/>
      <name val="Liberation Serif"/>
    </font>
    <font>
      <b/>
      <sz val="12"/>
      <color rgb="FF00A933"/>
      <name val="Liberation Serif"/>
    </font>
    <font>
      <sz val="12"/>
      <color rgb="FF2611F5"/>
      <name val="Liberation Serif"/>
    </font>
    <font>
      <b/>
      <i/>
      <u/>
      <sz val="13"/>
      <color rgb="FF00A933"/>
      <name val="Liberation Serif"/>
    </font>
    <font>
      <b/>
      <u/>
      <sz val="12"/>
      <color rgb="FF00A933"/>
      <name val="Liberation Serif"/>
    </font>
    <font>
      <i/>
      <u/>
      <sz val="13"/>
      <color rgb="FF00A933"/>
      <name val="Liberation Serif"/>
    </font>
    <font>
      <u/>
      <sz val="12"/>
      <color rgb="FF00A933"/>
      <name val="Liberation Serif"/>
    </font>
    <font>
      <sz val="11"/>
      <color rgb="FF2832FF"/>
      <name val="Liberation Serif"/>
    </font>
    <font>
      <sz val="12"/>
      <color rgb="FF2832FF"/>
      <name val="Liberation Serif"/>
    </font>
    <font>
      <b/>
      <sz val="10"/>
      <color rgb="FF2832FF"/>
      <name val="Arial"/>
      <family val="2"/>
    </font>
    <font>
      <u/>
      <sz val="13"/>
      <color rgb="FF00A933"/>
      <name val="Liberation Serif"/>
    </font>
    <font>
      <u/>
      <sz val="12"/>
      <color rgb="FF00A800"/>
      <name val="Liberation Serif"/>
    </font>
    <font>
      <b/>
      <u/>
      <sz val="13"/>
      <color rgb="FF00A933"/>
      <name val="Liberation Serif"/>
    </font>
    <font>
      <sz val="13"/>
      <color rgb="FF00A933"/>
      <name val="Liberation Serif"/>
    </font>
    <font>
      <u/>
      <sz val="10.5"/>
      <color rgb="FF00A933"/>
      <name val="Liberation Serif"/>
    </font>
    <font>
      <sz val="13"/>
      <color rgb="FF00A933"/>
      <name val="Times New Roman"/>
      <family val="1"/>
    </font>
    <font>
      <u/>
      <sz val="10"/>
      <color rgb="FF00A933"/>
      <name val="Arial"/>
      <family val="2"/>
    </font>
    <font>
      <b/>
      <sz val="13"/>
      <color rgb="FF00A933"/>
      <name val="Liberation Serif"/>
    </font>
    <font>
      <sz val="10"/>
      <color rgb="FFFF0000"/>
      <name val="Arial"/>
      <family val="2"/>
    </font>
    <font>
      <u/>
      <sz val="13"/>
      <color rgb="FFFF0000"/>
      <name val="Liberation Serif"/>
    </font>
    <font>
      <b/>
      <u/>
      <sz val="10"/>
      <color theme="1"/>
      <name val="Arial"/>
      <family val="2"/>
    </font>
    <font>
      <b/>
      <i/>
      <sz val="12"/>
      <color theme="1"/>
      <name val="Liberation Serif"/>
    </font>
    <font>
      <sz val="10"/>
      <color rgb="FF2832FF"/>
      <name val="Arial"/>
      <family val="2"/>
    </font>
    <font>
      <sz val="11"/>
      <color rgb="FF2611F5"/>
      <name val="Arial"/>
      <family val="2"/>
    </font>
    <font>
      <u/>
      <sz val="12"/>
      <color rgb="FF2832FF"/>
      <name val="Liberation Serif"/>
    </font>
    <font>
      <sz val="11"/>
      <color rgb="FFFF0000"/>
      <name val="Arial"/>
      <family val="2"/>
    </font>
    <font>
      <sz val="12"/>
      <color rgb="FF00A800"/>
      <name val="Liberation Serif"/>
    </font>
    <font>
      <u/>
      <sz val="12"/>
      <color rgb="FF780373"/>
      <name val="Liberation Serif"/>
    </font>
    <font>
      <b/>
      <i/>
      <sz val="11"/>
      <color theme="1"/>
      <name val="Liberation Serif"/>
    </font>
    <font>
      <b/>
      <sz val="11"/>
      <color theme="1"/>
      <name val="Liberation Serif"/>
    </font>
    <font>
      <u/>
      <sz val="12"/>
      <color rgb="FF8D1D75"/>
      <name val="Liberation Serif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8" fillId="0" borderId="0"/>
    <xf numFmtId="0" fontId="9" fillId="0" borderId="0"/>
    <xf numFmtId="0" fontId="6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3" fillId="6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" fillId="0" borderId="2" xfId="0" applyFont="1" applyBorder="1"/>
    <xf numFmtId="0" fontId="16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4" xfId="0" applyFont="1" applyBorder="1" applyAlignment="1">
      <alignment horizontal="center"/>
    </xf>
    <xf numFmtId="1" fontId="2" fillId="0" borderId="2" xfId="0" applyNumberFormat="1" applyFont="1" applyBorder="1"/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164" fontId="23" fillId="0" borderId="3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1" fontId="31" fillId="0" borderId="2" xfId="0" applyNumberFormat="1" applyFont="1" applyBorder="1"/>
    <xf numFmtId="0" fontId="32" fillId="0" borderId="4" xfId="0" applyFont="1" applyBorder="1" applyAlignment="1">
      <alignment horizontal="center"/>
    </xf>
    <xf numFmtId="164" fontId="33" fillId="0" borderId="4" xfId="0" applyNumberFormat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164" fontId="32" fillId="0" borderId="4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64" fontId="34" fillId="0" borderId="4" xfId="0" applyNumberFormat="1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164" fontId="37" fillId="0" borderId="2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164" fontId="35" fillId="0" borderId="4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0" fillId="9" borderId="0" xfId="0" applyFont="1" applyFill="1"/>
    <xf numFmtId="0" fontId="41" fillId="9" borderId="4" xfId="0" applyFont="1" applyFill="1" applyBorder="1" applyAlignment="1">
      <alignment horizontal="center"/>
    </xf>
    <xf numFmtId="164" fontId="41" fillId="9" borderId="4" xfId="0" applyNumberFormat="1" applyFont="1" applyFill="1" applyBorder="1" applyAlignment="1">
      <alignment horizontal="center"/>
    </xf>
    <xf numFmtId="0" fontId="41" fillId="9" borderId="5" xfId="0" applyFont="1" applyFill="1" applyBorder="1" applyAlignment="1">
      <alignment horizontal="center"/>
    </xf>
    <xf numFmtId="0" fontId="40" fillId="9" borderId="0" xfId="0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164" fontId="39" fillId="0" borderId="4" xfId="0" applyNumberFormat="1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42" fillId="0" borderId="2" xfId="0" applyNumberFormat="1" applyFont="1" applyBorder="1"/>
    <xf numFmtId="0" fontId="43" fillId="0" borderId="3" xfId="0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4" fontId="30" fillId="0" borderId="4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1" fontId="44" fillId="0" borderId="2" xfId="0" applyNumberFormat="1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165" fontId="46" fillId="0" borderId="4" xfId="0" applyNumberFormat="1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1" fontId="40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164" fontId="45" fillId="0" borderId="2" xfId="0" applyNumberFormat="1" applyFont="1" applyBorder="1" applyAlignment="1">
      <alignment horizontal="center"/>
    </xf>
    <xf numFmtId="164" fontId="47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26" fillId="0" borderId="4" xfId="0" applyFont="1" applyBorder="1" applyAlignment="1">
      <alignment horizontal="center"/>
    </xf>
  </cellXfs>
  <cellStyles count="19">
    <cellStyle name="Accent" xfId="7" xr:uid="{4FECE6A6-3E33-48A5-A7C0-9559207D9EA4}"/>
    <cellStyle name="Accent 1" xfId="8" xr:uid="{6A7FB0ED-8119-4D7B-BCE0-FCA390D9060D}"/>
    <cellStyle name="Accent 2" xfId="9" xr:uid="{6DA3434F-32F6-4998-92DD-D932467B76EE}"/>
    <cellStyle name="Accent 3" xfId="10" xr:uid="{0AAC6D17-36C1-4365-8E6C-36A060568C47}"/>
    <cellStyle name="Bad" xfId="4" builtinId="27" customBuiltin="1"/>
    <cellStyle name="Error" xfId="11" xr:uid="{A9B91B86-AF7B-474C-BF18-435BED2D1A01}"/>
    <cellStyle name="Footnote" xfId="12" xr:uid="{594E79F8-DB1F-4756-91DC-C24ED1A0A658}"/>
    <cellStyle name="Good" xfId="3" builtinId="26" customBuiltin="1"/>
    <cellStyle name="Heading" xfId="13" xr:uid="{A835E40D-B4C3-4E4E-AB5C-10DEDCACF89F}"/>
    <cellStyle name="Heading 1" xfId="1" builtinId="16" customBuiltin="1"/>
    <cellStyle name="Heading 2" xfId="2" builtinId="17" customBuiltin="1"/>
    <cellStyle name="Hyperlink" xfId="14" xr:uid="{8F8EFF6D-FDC6-4B62-B93A-22437F089F3C}"/>
    <cellStyle name="Neutral" xfId="5" builtinId="28" customBuiltin="1"/>
    <cellStyle name="Normal" xfId="0" builtinId="0" customBuiltin="1"/>
    <cellStyle name="Note" xfId="6" builtinId="10" customBuiltin="1"/>
    <cellStyle name="Result" xfId="15" xr:uid="{2D48FDCF-51F4-44BB-9DCD-2E1A1D0E99E9}"/>
    <cellStyle name="Status" xfId="16" xr:uid="{7A7A1D35-B999-4CB3-B7F7-7A9737452845}"/>
    <cellStyle name="Text" xfId="17" xr:uid="{9773539F-784D-4DCC-BCD2-CB6ABA1518D6}"/>
    <cellStyle name="Warning" xfId="18" xr:uid="{DEE3BB0C-FEFA-4260-AC51-9B8A1482F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3322-6584-4CE2-978A-A11F8C744835}">
  <dimension ref="B1:AH87"/>
  <sheetViews>
    <sheetView tabSelected="1" workbookViewId="0"/>
  </sheetViews>
  <sheetFormatPr defaultColWidth="12.140625" defaultRowHeight="12.75" customHeight="1"/>
  <cols>
    <col min="1" max="1" width="12.140625" customWidth="1"/>
    <col min="2" max="2" width="45.85546875" customWidth="1"/>
    <col min="3" max="3" width="12.140625" customWidth="1"/>
    <col min="4" max="4" width="18.5703125" customWidth="1"/>
    <col min="5" max="5" width="12.140625" customWidth="1"/>
    <col min="6" max="6" width="21.7109375" customWidth="1"/>
    <col min="7" max="9" width="12.140625" customWidth="1"/>
    <col min="10" max="10" width="17.140625" customWidth="1"/>
    <col min="11" max="11" width="14" customWidth="1"/>
    <col min="12" max="12" width="14.28515625" customWidth="1"/>
    <col min="13" max="13" width="7.140625" customWidth="1"/>
    <col min="14" max="14" width="14" customWidth="1"/>
    <col min="15" max="15" width="20.28515625" customWidth="1"/>
    <col min="16" max="16" width="20" customWidth="1"/>
    <col min="17" max="17" width="18.140625" customWidth="1"/>
    <col min="18" max="18" width="41.28515625" customWidth="1"/>
    <col min="19" max="19" width="12.140625" customWidth="1"/>
    <col min="20" max="20" width="14.140625" customWidth="1"/>
    <col min="21" max="31" width="12.140625" customWidth="1"/>
    <col min="32" max="32" width="42.140625" customWidth="1"/>
    <col min="33" max="258" width="12.140625" customWidth="1"/>
  </cols>
  <sheetData>
    <row r="1" spans="2:34" ht="15" customHeight="1">
      <c r="AF1" s="1" t="s">
        <v>0</v>
      </c>
      <c r="AG1" s="2" t="s">
        <v>1</v>
      </c>
      <c r="AH1" s="3" t="s">
        <v>2</v>
      </c>
    </row>
    <row r="2" spans="2:34" ht="16.149999999999999" customHeight="1">
      <c r="B2" s="4" t="s">
        <v>3</v>
      </c>
      <c r="C2" s="2" t="s">
        <v>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  <c r="P2" s="6" t="s">
        <v>13</v>
      </c>
      <c r="Q2" s="6" t="s">
        <v>14</v>
      </c>
      <c r="R2" s="7" t="s">
        <v>3</v>
      </c>
      <c r="S2" s="2" t="s">
        <v>1</v>
      </c>
      <c r="T2" s="8">
        <v>1</v>
      </c>
      <c r="U2" s="8">
        <v>2</v>
      </c>
      <c r="V2" s="8">
        <v>3</v>
      </c>
      <c r="W2" s="8">
        <v>4</v>
      </c>
      <c r="X2" s="8">
        <v>5</v>
      </c>
      <c r="Y2" s="8">
        <v>6</v>
      </c>
      <c r="Z2" s="8">
        <v>7</v>
      </c>
      <c r="AA2" s="8">
        <v>8</v>
      </c>
      <c r="AB2" s="8">
        <v>9</v>
      </c>
      <c r="AC2" s="3" t="s">
        <v>2</v>
      </c>
      <c r="AE2" s="8" t="s">
        <v>15</v>
      </c>
      <c r="AF2" s="9"/>
      <c r="AG2" s="9"/>
      <c r="AH2" s="10"/>
    </row>
    <row r="3" spans="2:34" ht="16.149999999999999" customHeight="1">
      <c r="B3" s="11" t="s">
        <v>16</v>
      </c>
      <c r="C3" s="12" t="s">
        <v>17</v>
      </c>
      <c r="D3" s="12">
        <v>320</v>
      </c>
      <c r="E3" s="12">
        <v>1545</v>
      </c>
      <c r="F3" s="13">
        <v>35390</v>
      </c>
      <c r="G3" s="12">
        <v>115</v>
      </c>
      <c r="H3" s="12">
        <v>5</v>
      </c>
      <c r="I3" s="12">
        <v>400</v>
      </c>
      <c r="J3" s="12">
        <v>1265</v>
      </c>
      <c r="K3" s="12">
        <v>495</v>
      </c>
      <c r="L3" s="14">
        <v>0</v>
      </c>
      <c r="N3" s="15" t="s">
        <v>18</v>
      </c>
      <c r="O3" s="15"/>
      <c r="P3" s="16">
        <v>650</v>
      </c>
      <c r="Q3" s="16">
        <v>175</v>
      </c>
      <c r="R3" s="11" t="s">
        <v>16</v>
      </c>
      <c r="S3" s="12" t="s">
        <v>17</v>
      </c>
      <c r="T3" s="17">
        <f t="shared" ref="T3:T34" si="0">(D3-$Q$3)/($P$3-$Q$3)*100</f>
        <v>30.526315789473685</v>
      </c>
      <c r="U3" s="17">
        <f t="shared" ref="U3:U34" si="1">(E3-$Q$4)/($P$4-$Q$4)*100</f>
        <v>63.682219419924337</v>
      </c>
      <c r="V3" s="17">
        <f t="shared" ref="V3:V34" si="2">(F3-$Q$5)/($P$5-$Q$5)*100</f>
        <v>48.947822961759009</v>
      </c>
      <c r="W3" s="17">
        <f t="shared" ref="W3:W34" si="3">(G3-$Q$6)/($P$6-$Q$6)*100</f>
        <v>33.333333333333329</v>
      </c>
      <c r="X3" s="17">
        <f t="shared" ref="X3:X34" si="4">(H3-$Q$7)/($P$7-$Q$7)*100</f>
        <v>33.333333333333329</v>
      </c>
      <c r="Y3" s="17">
        <f t="shared" ref="Y3:Y34" si="5">(I3-$Q$8)/($P$8-$Q$8)*100</f>
        <v>12.640635340833887</v>
      </c>
      <c r="Z3" s="17">
        <f t="shared" ref="Z3:Z34" si="6">(J3-$Q$9)/($P$9-$Q$9)*100</f>
        <v>33.90804597701149</v>
      </c>
      <c r="AA3" s="17">
        <f t="shared" ref="AA3:AA34" si="7">(K3-$Q$10)/($P$10-$Q$10)*100</f>
        <v>68.07228915662651</v>
      </c>
      <c r="AB3" s="17">
        <f t="shared" ref="AB3:AB34" si="8">(L3-$Q$11)/($P$11-$Q$11)*100</f>
        <v>0</v>
      </c>
      <c r="AC3" s="10">
        <f t="shared" ref="AC3:AC34" si="9">SUM(T3:AB3)</f>
        <v>324.44399531229556</v>
      </c>
      <c r="AE3" s="8" t="s">
        <v>19</v>
      </c>
      <c r="AF3" s="9" t="s">
        <v>20</v>
      </c>
      <c r="AG3" s="9" t="s">
        <v>21</v>
      </c>
      <c r="AH3" s="10">
        <v>567.51360404613695</v>
      </c>
    </row>
    <row r="4" spans="2:34" ht="16.149999999999999" customHeight="1">
      <c r="B4" s="18" t="s">
        <v>22</v>
      </c>
      <c r="C4" s="19" t="s">
        <v>23</v>
      </c>
      <c r="D4" s="19">
        <v>190</v>
      </c>
      <c r="E4" s="19">
        <v>1369</v>
      </c>
      <c r="F4" s="20">
        <v>21590</v>
      </c>
      <c r="G4" s="19">
        <v>65</v>
      </c>
      <c r="H4" s="19">
        <v>4</v>
      </c>
      <c r="I4" s="19">
        <v>308</v>
      </c>
      <c r="J4" s="19">
        <v>1037</v>
      </c>
      <c r="K4" s="19">
        <v>269</v>
      </c>
      <c r="L4" s="21">
        <v>0</v>
      </c>
      <c r="N4" s="15" t="s">
        <v>24</v>
      </c>
      <c r="O4" s="15"/>
      <c r="P4" s="16">
        <v>1257</v>
      </c>
      <c r="Q4" s="16">
        <v>2050</v>
      </c>
      <c r="R4" s="18" t="s">
        <v>22</v>
      </c>
      <c r="S4" s="19" t="s">
        <v>23</v>
      </c>
      <c r="T4" s="17">
        <f t="shared" si="0"/>
        <v>3.1578947368421053</v>
      </c>
      <c r="U4" s="17">
        <f t="shared" si="1"/>
        <v>85.876418663303909</v>
      </c>
      <c r="V4" s="17">
        <f t="shared" si="2"/>
        <v>95.213573432462724</v>
      </c>
      <c r="W4" s="17">
        <f t="shared" si="3"/>
        <v>100</v>
      </c>
      <c r="X4" s="17">
        <f t="shared" si="4"/>
        <v>0</v>
      </c>
      <c r="Y4" s="17">
        <f t="shared" si="5"/>
        <v>6.5519523494374594</v>
      </c>
      <c r="Z4" s="17">
        <f t="shared" si="6"/>
        <v>25.718390804597703</v>
      </c>
      <c r="AA4" s="17">
        <f t="shared" si="7"/>
        <v>0</v>
      </c>
      <c r="AB4" s="17">
        <f t="shared" si="8"/>
        <v>0</v>
      </c>
      <c r="AC4" s="10">
        <f t="shared" si="9"/>
        <v>316.51822998664386</v>
      </c>
      <c r="AE4" s="8" t="s">
        <v>25</v>
      </c>
      <c r="AF4" s="22" t="s">
        <v>26</v>
      </c>
      <c r="AG4" s="22" t="s">
        <v>27</v>
      </c>
      <c r="AH4" s="10">
        <v>486.59959696038197</v>
      </c>
    </row>
    <row r="5" spans="2:34" ht="16.149999999999999" customHeight="1">
      <c r="B5" s="18" t="s">
        <v>28</v>
      </c>
      <c r="C5" s="19" t="s">
        <v>23</v>
      </c>
      <c r="D5" s="19">
        <v>270</v>
      </c>
      <c r="E5" s="19">
        <v>1445</v>
      </c>
      <c r="F5" s="20">
        <v>24590</v>
      </c>
      <c r="G5" s="19">
        <v>65</v>
      </c>
      <c r="H5" s="19">
        <v>4</v>
      </c>
      <c r="I5" s="19">
        <v>308</v>
      </c>
      <c r="J5" s="19">
        <v>1037</v>
      </c>
      <c r="K5" s="19">
        <v>269</v>
      </c>
      <c r="L5" s="21">
        <v>0</v>
      </c>
      <c r="N5" s="15" t="s">
        <v>29</v>
      </c>
      <c r="O5" s="15"/>
      <c r="P5" s="23">
        <v>20162.32</v>
      </c>
      <c r="Q5" s="23">
        <v>49990</v>
      </c>
      <c r="R5" s="18" t="s">
        <v>28</v>
      </c>
      <c r="S5" s="19" t="s">
        <v>23</v>
      </c>
      <c r="T5" s="17">
        <f t="shared" si="0"/>
        <v>20</v>
      </c>
      <c r="U5" s="17">
        <f t="shared" si="1"/>
        <v>76.292559899117279</v>
      </c>
      <c r="V5" s="17">
        <f t="shared" si="2"/>
        <v>85.1558015910054</v>
      </c>
      <c r="W5" s="17">
        <f t="shared" si="3"/>
        <v>100</v>
      </c>
      <c r="X5" s="17">
        <f t="shared" si="4"/>
        <v>0</v>
      </c>
      <c r="Y5" s="17">
        <f t="shared" si="5"/>
        <v>6.5519523494374594</v>
      </c>
      <c r="Z5" s="17">
        <f t="shared" si="6"/>
        <v>25.718390804597703</v>
      </c>
      <c r="AA5" s="17">
        <f t="shared" si="7"/>
        <v>0</v>
      </c>
      <c r="AB5" s="17">
        <f t="shared" si="8"/>
        <v>0</v>
      </c>
      <c r="AC5" s="10">
        <f t="shared" si="9"/>
        <v>313.71870464415781</v>
      </c>
      <c r="AE5" s="8" t="s">
        <v>30</v>
      </c>
      <c r="AF5" s="24" t="s">
        <v>31</v>
      </c>
      <c r="AG5" s="25" t="s">
        <v>21</v>
      </c>
      <c r="AH5" s="10">
        <v>478.17626097953701</v>
      </c>
    </row>
    <row r="6" spans="2:34" ht="16.149999999999999" customHeight="1">
      <c r="B6" s="18" t="s">
        <v>32</v>
      </c>
      <c r="C6" s="19" t="s">
        <v>23</v>
      </c>
      <c r="D6" s="19">
        <v>265</v>
      </c>
      <c r="E6" s="19">
        <v>1465</v>
      </c>
      <c r="F6" s="20">
        <v>26590</v>
      </c>
      <c r="G6" s="19">
        <v>115</v>
      </c>
      <c r="H6" s="19">
        <v>4</v>
      </c>
      <c r="I6" s="19">
        <v>308</v>
      </c>
      <c r="J6" s="19">
        <v>1037</v>
      </c>
      <c r="K6" s="19">
        <v>269</v>
      </c>
      <c r="L6" s="21">
        <v>0</v>
      </c>
      <c r="N6" s="15" t="s">
        <v>33</v>
      </c>
      <c r="O6" s="15"/>
      <c r="P6" s="16">
        <v>65</v>
      </c>
      <c r="Q6" s="16">
        <v>140</v>
      </c>
      <c r="R6" s="18" t="s">
        <v>32</v>
      </c>
      <c r="S6" s="19" t="s">
        <v>23</v>
      </c>
      <c r="T6" s="17">
        <f t="shared" si="0"/>
        <v>18.947368421052634</v>
      </c>
      <c r="U6" s="17">
        <f t="shared" si="1"/>
        <v>73.770491803278688</v>
      </c>
      <c r="V6" s="17">
        <f t="shared" si="2"/>
        <v>78.450620363367179</v>
      </c>
      <c r="W6" s="17">
        <f t="shared" si="3"/>
        <v>33.333333333333329</v>
      </c>
      <c r="X6" s="17">
        <f t="shared" si="4"/>
        <v>0</v>
      </c>
      <c r="Y6" s="17">
        <f t="shared" si="5"/>
        <v>6.5519523494374594</v>
      </c>
      <c r="Z6" s="17">
        <f t="shared" si="6"/>
        <v>25.718390804597703</v>
      </c>
      <c r="AA6" s="17">
        <f t="shared" si="7"/>
        <v>0</v>
      </c>
      <c r="AB6" s="17">
        <f t="shared" si="8"/>
        <v>0</v>
      </c>
      <c r="AC6" s="10">
        <f t="shared" si="9"/>
        <v>236.77215707506701</v>
      </c>
      <c r="AE6" s="8" t="s">
        <v>34</v>
      </c>
      <c r="AF6" s="22" t="s">
        <v>35</v>
      </c>
      <c r="AG6" s="22" t="s">
        <v>36</v>
      </c>
      <c r="AH6" s="10">
        <v>475.78298120765402</v>
      </c>
    </row>
    <row r="7" spans="2:34" s="15" customFormat="1" ht="16.149999999999999" customHeight="1">
      <c r="B7" s="26" t="s">
        <v>37</v>
      </c>
      <c r="C7" s="27" t="s">
        <v>21</v>
      </c>
      <c r="D7" s="27">
        <v>235</v>
      </c>
      <c r="E7" s="27">
        <v>1811</v>
      </c>
      <c r="F7" s="28">
        <v>39390</v>
      </c>
      <c r="G7" s="27">
        <v>100</v>
      </c>
      <c r="H7" s="27">
        <v>5</v>
      </c>
      <c r="I7" s="27">
        <v>597</v>
      </c>
      <c r="J7" s="27">
        <v>2126</v>
      </c>
      <c r="K7" s="27">
        <v>479</v>
      </c>
      <c r="L7" s="29">
        <v>750</v>
      </c>
      <c r="N7" s="15" t="s">
        <v>38</v>
      </c>
      <c r="P7" s="16">
        <v>7</v>
      </c>
      <c r="Q7" s="16">
        <v>4</v>
      </c>
      <c r="R7" s="26" t="s">
        <v>37</v>
      </c>
      <c r="S7" s="27" t="s">
        <v>21</v>
      </c>
      <c r="T7" s="17">
        <f t="shared" si="0"/>
        <v>12.631578947368421</v>
      </c>
      <c r="U7" s="17">
        <f t="shared" si="1"/>
        <v>30.138713745271122</v>
      </c>
      <c r="V7" s="17">
        <f t="shared" si="2"/>
        <v>35.537460506482574</v>
      </c>
      <c r="W7" s="17">
        <f t="shared" si="3"/>
        <v>53.333333333333336</v>
      </c>
      <c r="X7" s="17">
        <f t="shared" si="4"/>
        <v>33.333333333333329</v>
      </c>
      <c r="Y7" s="17">
        <f t="shared" si="5"/>
        <v>25.678358702845799</v>
      </c>
      <c r="Z7" s="17">
        <f t="shared" si="6"/>
        <v>64.834770114942529</v>
      </c>
      <c r="AA7" s="17">
        <f t="shared" si="7"/>
        <v>63.253012048192772</v>
      </c>
      <c r="AB7" s="17">
        <f t="shared" si="8"/>
        <v>50</v>
      </c>
      <c r="AC7" s="10">
        <f t="shared" si="9"/>
        <v>368.74056073176985</v>
      </c>
      <c r="AE7" s="8" t="s">
        <v>39</v>
      </c>
      <c r="AF7" s="22" t="s">
        <v>40</v>
      </c>
      <c r="AG7" s="22" t="s">
        <v>27</v>
      </c>
      <c r="AH7" s="10">
        <v>475.17226114699997</v>
      </c>
    </row>
    <row r="8" spans="2:34" s="15" customFormat="1" ht="16.149999999999999" customHeight="1">
      <c r="B8" s="26" t="s">
        <v>41</v>
      </c>
      <c r="C8" s="27" t="s">
        <v>21</v>
      </c>
      <c r="D8" s="27">
        <v>230</v>
      </c>
      <c r="E8" s="27">
        <v>1881</v>
      </c>
      <c r="F8" s="28">
        <v>40590</v>
      </c>
      <c r="G8" s="27">
        <v>100</v>
      </c>
      <c r="H8" s="27">
        <v>5</v>
      </c>
      <c r="I8" s="27">
        <v>850</v>
      </c>
      <c r="J8" s="27">
        <v>2693</v>
      </c>
      <c r="K8" s="27">
        <v>509</v>
      </c>
      <c r="L8" s="29">
        <v>750</v>
      </c>
      <c r="N8" t="s">
        <v>42</v>
      </c>
      <c r="P8" s="16">
        <v>1720</v>
      </c>
      <c r="Q8" s="16">
        <v>209</v>
      </c>
      <c r="R8" s="26" t="s">
        <v>41</v>
      </c>
      <c r="S8" s="27" t="s">
        <v>21</v>
      </c>
      <c r="T8" s="17">
        <f t="shared" si="0"/>
        <v>11.578947368421053</v>
      </c>
      <c r="U8" s="17">
        <f t="shared" si="1"/>
        <v>21.311475409836063</v>
      </c>
      <c r="V8" s="17">
        <f t="shared" si="2"/>
        <v>31.514351769899633</v>
      </c>
      <c r="W8" s="17">
        <f t="shared" si="3"/>
        <v>53.333333333333336</v>
      </c>
      <c r="X8" s="17">
        <f t="shared" si="4"/>
        <v>33.333333333333329</v>
      </c>
      <c r="Y8" s="17">
        <f t="shared" si="5"/>
        <v>42.422236929185971</v>
      </c>
      <c r="Z8" s="17">
        <f t="shared" si="6"/>
        <v>85.201149425287355</v>
      </c>
      <c r="AA8" s="17">
        <f t="shared" si="7"/>
        <v>72.289156626506028</v>
      </c>
      <c r="AB8" s="17">
        <f t="shared" si="8"/>
        <v>50</v>
      </c>
      <c r="AC8" s="10">
        <f t="shared" si="9"/>
        <v>400.9839841958028</v>
      </c>
      <c r="AE8" s="8" t="s">
        <v>43</v>
      </c>
      <c r="AF8" s="22" t="s">
        <v>44</v>
      </c>
      <c r="AG8" s="22" t="s">
        <v>23</v>
      </c>
      <c r="AH8" s="10">
        <v>467.06679678075</v>
      </c>
    </row>
    <row r="9" spans="2:34" s="15" customFormat="1" ht="16.149999999999999" customHeight="1">
      <c r="B9" s="26" t="s">
        <v>45</v>
      </c>
      <c r="C9" s="27" t="s">
        <v>21</v>
      </c>
      <c r="D9" s="27">
        <v>230</v>
      </c>
      <c r="E9" s="27">
        <v>1922</v>
      </c>
      <c r="F9" s="28">
        <f>F8+1200</f>
        <v>41790</v>
      </c>
      <c r="G9" s="27">
        <v>100</v>
      </c>
      <c r="H9" s="27">
        <v>7</v>
      </c>
      <c r="I9" s="27">
        <v>209</v>
      </c>
      <c r="J9" s="27">
        <v>2693</v>
      </c>
      <c r="K9" s="27">
        <v>518</v>
      </c>
      <c r="L9" s="29">
        <v>0</v>
      </c>
      <c r="N9" s="15" t="s">
        <v>46</v>
      </c>
      <c r="P9" s="16">
        <v>3105</v>
      </c>
      <c r="Q9" s="16">
        <v>321</v>
      </c>
      <c r="R9" s="26" t="s">
        <v>45</v>
      </c>
      <c r="S9" s="27" t="s">
        <v>21</v>
      </c>
      <c r="T9" s="17">
        <f t="shared" si="0"/>
        <v>11.578947368421053</v>
      </c>
      <c r="U9" s="17">
        <f t="shared" si="1"/>
        <v>16.141235813366961</v>
      </c>
      <c r="V9" s="17">
        <f t="shared" si="2"/>
        <v>27.491243033316703</v>
      </c>
      <c r="W9" s="17">
        <f t="shared" si="3"/>
        <v>53.333333333333336</v>
      </c>
      <c r="X9" s="17">
        <f t="shared" si="4"/>
        <v>100</v>
      </c>
      <c r="Y9" s="17">
        <f t="shared" si="5"/>
        <v>0</v>
      </c>
      <c r="Z9" s="17">
        <f t="shared" si="6"/>
        <v>85.201149425287355</v>
      </c>
      <c r="AA9" s="17">
        <f t="shared" si="7"/>
        <v>75</v>
      </c>
      <c r="AB9" s="17">
        <f t="shared" si="8"/>
        <v>0</v>
      </c>
      <c r="AC9" s="10">
        <f t="shared" si="9"/>
        <v>368.74590897372542</v>
      </c>
      <c r="AE9" s="8" t="s">
        <v>47</v>
      </c>
      <c r="AF9" s="22" t="s">
        <v>48</v>
      </c>
      <c r="AG9" s="22" t="s">
        <v>17</v>
      </c>
      <c r="AH9" s="10">
        <v>448.37955836706101</v>
      </c>
    </row>
    <row r="10" spans="2:34" s="15" customFormat="1" ht="16.149999999999999" customHeight="1">
      <c r="B10" s="24" t="s">
        <v>49</v>
      </c>
      <c r="C10" s="25" t="s">
        <v>23</v>
      </c>
      <c r="D10" s="25">
        <v>175</v>
      </c>
      <c r="E10" s="25">
        <v>1491</v>
      </c>
      <c r="F10" s="30">
        <v>23390</v>
      </c>
      <c r="G10" s="25">
        <v>83</v>
      </c>
      <c r="H10" s="25">
        <v>5</v>
      </c>
      <c r="I10" s="25">
        <v>310</v>
      </c>
      <c r="J10" s="25">
        <v>1200</v>
      </c>
      <c r="K10" s="25">
        <v>419</v>
      </c>
      <c r="L10" s="31">
        <v>550</v>
      </c>
      <c r="N10" s="15" t="s">
        <v>50</v>
      </c>
      <c r="P10" s="16">
        <v>601</v>
      </c>
      <c r="Q10" s="16">
        <v>269</v>
      </c>
      <c r="R10" s="24" t="s">
        <v>49</v>
      </c>
      <c r="S10" s="25" t="s">
        <v>23</v>
      </c>
      <c r="T10" s="17">
        <f t="shared" si="0"/>
        <v>0</v>
      </c>
      <c r="U10" s="17">
        <f t="shared" si="1"/>
        <v>70.491803278688522</v>
      </c>
      <c r="V10" s="17">
        <f t="shared" si="2"/>
        <v>89.178910327588341</v>
      </c>
      <c r="W10" s="17">
        <f t="shared" si="3"/>
        <v>76</v>
      </c>
      <c r="X10" s="17">
        <f t="shared" si="4"/>
        <v>33.333333333333329</v>
      </c>
      <c r="Y10" s="17">
        <f t="shared" si="5"/>
        <v>6.6843150231634674</v>
      </c>
      <c r="Z10" s="17">
        <f t="shared" si="6"/>
        <v>31.573275862068968</v>
      </c>
      <c r="AA10" s="17">
        <f t="shared" si="7"/>
        <v>45.180722891566269</v>
      </c>
      <c r="AB10" s="17">
        <f t="shared" si="8"/>
        <v>36.666666666666664</v>
      </c>
      <c r="AC10" s="10">
        <f t="shared" si="9"/>
        <v>389.10902738307561</v>
      </c>
      <c r="AE10" s="8" t="s">
        <v>51</v>
      </c>
      <c r="AF10" s="22" t="s">
        <v>52</v>
      </c>
      <c r="AG10" s="22" t="s">
        <v>23</v>
      </c>
      <c r="AH10" s="10">
        <v>443.23001899821901</v>
      </c>
    </row>
    <row r="11" spans="2:34" s="15" customFormat="1" ht="16.149999999999999" customHeight="1">
      <c r="B11" s="24" t="s">
        <v>53</v>
      </c>
      <c r="C11" s="25" t="s">
        <v>17</v>
      </c>
      <c r="D11" s="25">
        <v>240</v>
      </c>
      <c r="E11" s="25">
        <v>1570</v>
      </c>
      <c r="F11" s="30">
        <v>28390</v>
      </c>
      <c r="G11" s="25">
        <v>83</v>
      </c>
      <c r="H11" s="25">
        <v>5</v>
      </c>
      <c r="I11" s="25">
        <v>460</v>
      </c>
      <c r="J11" s="25">
        <v>1600</v>
      </c>
      <c r="K11" s="25">
        <v>460</v>
      </c>
      <c r="L11" s="31">
        <v>350</v>
      </c>
      <c r="N11" s="15" t="s">
        <v>54</v>
      </c>
      <c r="P11" s="16">
        <v>1500</v>
      </c>
      <c r="Q11" s="16">
        <v>0</v>
      </c>
      <c r="R11" s="24" t="s">
        <v>53</v>
      </c>
      <c r="S11" s="25" t="s">
        <v>17</v>
      </c>
      <c r="T11" s="17">
        <f t="shared" si="0"/>
        <v>13.684210526315791</v>
      </c>
      <c r="U11" s="17">
        <f t="shared" si="1"/>
        <v>60.529634300126098</v>
      </c>
      <c r="V11" s="17">
        <f t="shared" si="2"/>
        <v>72.415957258492782</v>
      </c>
      <c r="W11" s="17">
        <f t="shared" si="3"/>
        <v>76</v>
      </c>
      <c r="X11" s="17">
        <f t="shared" si="4"/>
        <v>33.333333333333329</v>
      </c>
      <c r="Y11" s="17">
        <f t="shared" si="5"/>
        <v>16.611515552614161</v>
      </c>
      <c r="Z11" s="17">
        <f t="shared" si="6"/>
        <v>45.941091954022987</v>
      </c>
      <c r="AA11" s="17">
        <f t="shared" si="7"/>
        <v>57.530120481927717</v>
      </c>
      <c r="AB11" s="17">
        <f t="shared" si="8"/>
        <v>23.333333333333332</v>
      </c>
      <c r="AC11" s="10">
        <f t="shared" si="9"/>
        <v>399.37919674016615</v>
      </c>
      <c r="AE11" s="8" t="s">
        <v>55</v>
      </c>
      <c r="AF11" s="32" t="s">
        <v>56</v>
      </c>
      <c r="AG11" s="33" t="s">
        <v>36</v>
      </c>
      <c r="AH11" s="34">
        <v>439.86910286053399</v>
      </c>
    </row>
    <row r="12" spans="2:34" s="15" customFormat="1" ht="16.149999999999999" customHeight="1">
      <c r="B12" s="24" t="s">
        <v>57</v>
      </c>
      <c r="C12" s="25" t="s">
        <v>17</v>
      </c>
      <c r="D12" s="25">
        <v>290</v>
      </c>
      <c r="E12" s="25">
        <v>1608</v>
      </c>
      <c r="F12" s="30">
        <v>30390</v>
      </c>
      <c r="G12" s="25">
        <v>83</v>
      </c>
      <c r="H12" s="25">
        <v>5</v>
      </c>
      <c r="I12" s="25">
        <v>460</v>
      </c>
      <c r="J12" s="25">
        <v>1600</v>
      </c>
      <c r="K12" s="25">
        <v>460</v>
      </c>
      <c r="L12" s="31">
        <v>350</v>
      </c>
      <c r="N12"/>
      <c r="O12"/>
      <c r="P12"/>
      <c r="Q12"/>
      <c r="R12" s="24" t="s">
        <v>57</v>
      </c>
      <c r="S12" s="25" t="s">
        <v>17</v>
      </c>
      <c r="T12" s="17">
        <f t="shared" si="0"/>
        <v>24.210526315789473</v>
      </c>
      <c r="U12" s="17">
        <f t="shared" si="1"/>
        <v>55.737704918032783</v>
      </c>
      <c r="V12" s="17">
        <f t="shared" si="2"/>
        <v>65.710776030854561</v>
      </c>
      <c r="W12" s="17">
        <f t="shared" si="3"/>
        <v>76</v>
      </c>
      <c r="X12" s="17">
        <f t="shared" si="4"/>
        <v>33.333333333333329</v>
      </c>
      <c r="Y12" s="17">
        <f t="shared" si="5"/>
        <v>16.611515552614161</v>
      </c>
      <c r="Z12" s="17">
        <f t="shared" si="6"/>
        <v>45.941091954022987</v>
      </c>
      <c r="AA12" s="17">
        <f t="shared" si="7"/>
        <v>57.530120481927717</v>
      </c>
      <c r="AB12" s="17">
        <f t="shared" si="8"/>
        <v>23.333333333333332</v>
      </c>
      <c r="AC12" s="10">
        <f t="shared" si="9"/>
        <v>398.40840191990827</v>
      </c>
      <c r="AE12" s="8" t="s">
        <v>58</v>
      </c>
      <c r="AF12" s="22" t="s">
        <v>59</v>
      </c>
      <c r="AG12" s="22" t="s">
        <v>36</v>
      </c>
      <c r="AH12" s="10">
        <v>436.06717784557702</v>
      </c>
    </row>
    <row r="13" spans="2:34" s="15" customFormat="1" ht="16.149999999999999" customHeight="1">
      <c r="B13" s="24" t="s">
        <v>60</v>
      </c>
      <c r="C13" s="25" t="s">
        <v>36</v>
      </c>
      <c r="D13" s="25">
        <v>325</v>
      </c>
      <c r="E13" s="25">
        <v>1646</v>
      </c>
      <c r="F13" s="30">
        <v>37800</v>
      </c>
      <c r="G13" s="25">
        <v>115</v>
      </c>
      <c r="H13" s="25">
        <v>5</v>
      </c>
      <c r="I13" s="25">
        <v>380</v>
      </c>
      <c r="J13" s="25">
        <v>1280</v>
      </c>
      <c r="K13" s="25">
        <v>379</v>
      </c>
      <c r="L13" s="31">
        <v>0</v>
      </c>
      <c r="N13"/>
      <c r="O13"/>
      <c r="P13"/>
      <c r="Q13"/>
      <c r="R13" s="24" t="s">
        <v>60</v>
      </c>
      <c r="S13" s="25" t="s">
        <v>36</v>
      </c>
      <c r="T13" s="17">
        <f t="shared" si="0"/>
        <v>31.578947368421051</v>
      </c>
      <c r="U13" s="17">
        <f t="shared" si="1"/>
        <v>50.945775535939475</v>
      </c>
      <c r="V13" s="17">
        <f t="shared" si="2"/>
        <v>40.868079582454953</v>
      </c>
      <c r="W13" s="17">
        <f t="shared" si="3"/>
        <v>33.333333333333329</v>
      </c>
      <c r="X13" s="17">
        <f t="shared" si="4"/>
        <v>33.333333333333329</v>
      </c>
      <c r="Y13" s="17">
        <f t="shared" si="5"/>
        <v>11.317008603573791</v>
      </c>
      <c r="Z13" s="17">
        <f t="shared" si="6"/>
        <v>34.446839080459768</v>
      </c>
      <c r="AA13" s="17">
        <f t="shared" si="7"/>
        <v>33.132530120481931</v>
      </c>
      <c r="AB13" s="17">
        <f t="shared" si="8"/>
        <v>0</v>
      </c>
      <c r="AC13" s="10">
        <f t="shared" si="9"/>
        <v>268.95584695799766</v>
      </c>
      <c r="AE13" s="8" t="s">
        <v>61</v>
      </c>
      <c r="AF13" s="22" t="s">
        <v>62</v>
      </c>
      <c r="AG13" s="22" t="s">
        <v>36</v>
      </c>
      <c r="AH13" s="10">
        <v>432.39101366800401</v>
      </c>
    </row>
    <row r="14" spans="2:34" s="15" customFormat="1" ht="16.149999999999999" customHeight="1">
      <c r="B14" s="26" t="s">
        <v>63</v>
      </c>
      <c r="C14" s="27" t="s">
        <v>23</v>
      </c>
      <c r="D14" s="27">
        <v>310</v>
      </c>
      <c r="E14" s="27">
        <v>1595</v>
      </c>
      <c r="F14" s="28">
        <v>31390</v>
      </c>
      <c r="G14" s="27">
        <v>115</v>
      </c>
      <c r="H14" s="27">
        <v>5</v>
      </c>
      <c r="I14" s="27">
        <v>360</v>
      </c>
      <c r="J14" s="27">
        <v>1231</v>
      </c>
      <c r="K14" s="27">
        <v>430</v>
      </c>
      <c r="L14" s="29">
        <v>0</v>
      </c>
      <c r="N14"/>
      <c r="O14"/>
      <c r="P14"/>
      <c r="Q14"/>
      <c r="R14" s="26" t="s">
        <v>63</v>
      </c>
      <c r="S14" s="27" t="s">
        <v>23</v>
      </c>
      <c r="T14" s="17">
        <f t="shared" si="0"/>
        <v>28.421052631578945</v>
      </c>
      <c r="U14" s="17">
        <f t="shared" si="1"/>
        <v>57.377049180327866</v>
      </c>
      <c r="V14" s="17">
        <f t="shared" si="2"/>
        <v>62.35818541703545</v>
      </c>
      <c r="W14" s="17">
        <f t="shared" si="3"/>
        <v>33.333333333333329</v>
      </c>
      <c r="X14" s="17">
        <f t="shared" si="4"/>
        <v>33.333333333333329</v>
      </c>
      <c r="Y14" s="17">
        <f t="shared" si="5"/>
        <v>9.9933818663136993</v>
      </c>
      <c r="Z14" s="17">
        <f t="shared" si="6"/>
        <v>32.686781609195407</v>
      </c>
      <c r="AA14" s="17">
        <f t="shared" si="7"/>
        <v>48.493975903614455</v>
      </c>
      <c r="AB14" s="17">
        <f t="shared" si="8"/>
        <v>0</v>
      </c>
      <c r="AC14" s="10">
        <f t="shared" si="9"/>
        <v>305.99709327473249</v>
      </c>
      <c r="AE14" s="8" t="s">
        <v>64</v>
      </c>
      <c r="AF14" s="35" t="s">
        <v>65</v>
      </c>
      <c r="AG14" s="35" t="s">
        <v>21</v>
      </c>
      <c r="AH14" s="10">
        <v>415.80695351754099</v>
      </c>
    </row>
    <row r="15" spans="2:34" s="15" customFormat="1" ht="16.149999999999999" customHeight="1">
      <c r="B15" s="24" t="s">
        <v>66</v>
      </c>
      <c r="C15" s="25" t="s">
        <v>23</v>
      </c>
      <c r="D15" s="25">
        <v>275</v>
      </c>
      <c r="E15" s="25">
        <v>1563</v>
      </c>
      <c r="F15" s="30">
        <v>34390</v>
      </c>
      <c r="G15" s="25">
        <v>123.5</v>
      </c>
      <c r="H15" s="25">
        <v>5</v>
      </c>
      <c r="I15" s="25">
        <v>523</v>
      </c>
      <c r="J15" s="25">
        <v>1283</v>
      </c>
      <c r="K15" s="25">
        <v>452</v>
      </c>
      <c r="L15" s="31">
        <v>750</v>
      </c>
      <c r="N15"/>
      <c r="O15"/>
      <c r="P15"/>
      <c r="Q15"/>
      <c r="R15" s="24" t="s">
        <v>66</v>
      </c>
      <c r="S15" s="25" t="s">
        <v>23</v>
      </c>
      <c r="T15" s="17">
        <f t="shared" si="0"/>
        <v>21.052631578947366</v>
      </c>
      <c r="U15" s="17">
        <f t="shared" si="1"/>
        <v>61.412358133669606</v>
      </c>
      <c r="V15" s="17">
        <f t="shared" si="2"/>
        <v>52.300413575578119</v>
      </c>
      <c r="W15" s="17">
        <f t="shared" si="3"/>
        <v>22</v>
      </c>
      <c r="X15" s="17">
        <f t="shared" si="4"/>
        <v>33.333333333333329</v>
      </c>
      <c r="Y15" s="17">
        <f t="shared" si="5"/>
        <v>20.780939774983452</v>
      </c>
      <c r="Z15" s="17">
        <f t="shared" si="6"/>
        <v>34.554597701149426</v>
      </c>
      <c r="AA15" s="17">
        <f t="shared" si="7"/>
        <v>55.120481927710841</v>
      </c>
      <c r="AB15" s="17">
        <f t="shared" si="8"/>
        <v>50</v>
      </c>
      <c r="AC15" s="10">
        <f t="shared" si="9"/>
        <v>350.55475602537211</v>
      </c>
      <c r="AE15" s="8" t="s">
        <v>67</v>
      </c>
      <c r="AF15" s="22" t="s">
        <v>68</v>
      </c>
      <c r="AG15" s="22" t="s">
        <v>36</v>
      </c>
      <c r="AH15" s="10">
        <v>413.33573446917597</v>
      </c>
    </row>
    <row r="16" spans="2:34" s="15" customFormat="1" ht="16.149999999999999" customHeight="1">
      <c r="B16" s="24" t="s">
        <v>31</v>
      </c>
      <c r="C16" s="25" t="s">
        <v>21</v>
      </c>
      <c r="D16" s="25">
        <v>200</v>
      </c>
      <c r="E16" s="25">
        <v>1649</v>
      </c>
      <c r="F16" s="30">
        <v>34150</v>
      </c>
      <c r="G16" s="25">
        <v>100</v>
      </c>
      <c r="H16" s="25">
        <v>5</v>
      </c>
      <c r="I16" s="25">
        <v>1213</v>
      </c>
      <c r="J16" s="25">
        <v>2162</v>
      </c>
      <c r="K16" s="25">
        <v>601</v>
      </c>
      <c r="L16" s="31">
        <v>750</v>
      </c>
      <c r="N16"/>
      <c r="P16" s="16"/>
      <c r="Q16" s="16"/>
      <c r="R16" s="24" t="s">
        <v>31</v>
      </c>
      <c r="S16" s="25" t="s">
        <v>21</v>
      </c>
      <c r="T16" s="17">
        <f t="shared" si="0"/>
        <v>5.2631578947368416</v>
      </c>
      <c r="U16" s="17">
        <f t="shared" si="1"/>
        <v>50.567465321563688</v>
      </c>
      <c r="V16" s="17">
        <f t="shared" si="2"/>
        <v>53.105035322894715</v>
      </c>
      <c r="W16" s="17">
        <f t="shared" si="3"/>
        <v>53.333333333333336</v>
      </c>
      <c r="X16" s="17">
        <f t="shared" si="4"/>
        <v>33.333333333333329</v>
      </c>
      <c r="Y16" s="17">
        <f t="shared" si="5"/>
        <v>66.446062210456645</v>
      </c>
      <c r="Z16" s="17">
        <f t="shared" si="6"/>
        <v>66.127873563218387</v>
      </c>
      <c r="AA16" s="17">
        <f t="shared" si="7"/>
        <v>100</v>
      </c>
      <c r="AB16" s="17">
        <f t="shared" si="8"/>
        <v>50</v>
      </c>
      <c r="AC16" s="10">
        <f t="shared" si="9"/>
        <v>478.17626097953695</v>
      </c>
      <c r="AE16" s="8" t="s">
        <v>69</v>
      </c>
      <c r="AF16" s="22" t="s">
        <v>70</v>
      </c>
      <c r="AG16" s="22" t="s">
        <v>71</v>
      </c>
      <c r="AH16" s="10">
        <v>407.26487853573002</v>
      </c>
    </row>
    <row r="17" spans="2:34" s="15" customFormat="1" ht="16.149999999999999" customHeight="1">
      <c r="B17" s="26" t="s">
        <v>72</v>
      </c>
      <c r="C17" s="27" t="s">
        <v>27</v>
      </c>
      <c r="D17" s="27">
        <v>320</v>
      </c>
      <c r="E17" s="27">
        <v>1914</v>
      </c>
      <c r="F17" s="28">
        <v>41990</v>
      </c>
      <c r="G17" s="27">
        <v>125</v>
      </c>
      <c r="H17" s="27">
        <v>5</v>
      </c>
      <c r="I17" s="27">
        <v>572</v>
      </c>
      <c r="J17" s="27">
        <v>1510</v>
      </c>
      <c r="K17" s="27">
        <v>586</v>
      </c>
      <c r="L17" s="29">
        <v>1000</v>
      </c>
      <c r="N17"/>
      <c r="O17" s="36"/>
      <c r="P17" s="16"/>
      <c r="Q17" s="16"/>
      <c r="R17" s="26" t="s">
        <v>72</v>
      </c>
      <c r="S17" s="27" t="s">
        <v>27</v>
      </c>
      <c r="T17" s="17">
        <f t="shared" si="0"/>
        <v>30.526315789473685</v>
      </c>
      <c r="U17" s="17">
        <f t="shared" si="1"/>
        <v>17.150063051702396</v>
      </c>
      <c r="V17" s="17">
        <f t="shared" si="2"/>
        <v>26.820724910552883</v>
      </c>
      <c r="W17" s="17">
        <f t="shared" si="3"/>
        <v>20</v>
      </c>
      <c r="X17" s="17">
        <f t="shared" si="4"/>
        <v>33.333333333333329</v>
      </c>
      <c r="Y17" s="17">
        <f t="shared" si="5"/>
        <v>24.023825281270682</v>
      </c>
      <c r="Z17" s="17">
        <f t="shared" si="6"/>
        <v>42.708333333333329</v>
      </c>
      <c r="AA17" s="17">
        <f t="shared" si="7"/>
        <v>95.481927710843379</v>
      </c>
      <c r="AB17" s="17">
        <f t="shared" si="8"/>
        <v>66.666666666666657</v>
      </c>
      <c r="AC17" s="10">
        <f t="shared" si="9"/>
        <v>356.7111900771763</v>
      </c>
      <c r="AE17" s="8" t="s">
        <v>73</v>
      </c>
      <c r="AF17" s="22" t="s">
        <v>74</v>
      </c>
      <c r="AG17" s="22" t="s">
        <v>36</v>
      </c>
      <c r="AH17" s="10">
        <v>404.29712988309598</v>
      </c>
    </row>
    <row r="18" spans="2:34" s="15" customFormat="1" ht="16.149999999999999" customHeight="1">
      <c r="B18" s="26" t="s">
        <v>75</v>
      </c>
      <c r="C18" s="27" t="s">
        <v>36</v>
      </c>
      <c r="D18" s="27">
        <v>300</v>
      </c>
      <c r="E18" s="27">
        <v>1908</v>
      </c>
      <c r="F18" s="28">
        <v>39390</v>
      </c>
      <c r="G18" s="27">
        <v>125</v>
      </c>
      <c r="H18" s="27">
        <v>5</v>
      </c>
      <c r="I18" s="27">
        <v>530</v>
      </c>
      <c r="J18" s="27">
        <v>1460</v>
      </c>
      <c r="K18" s="27">
        <v>582</v>
      </c>
      <c r="L18" s="29">
        <v>1000</v>
      </c>
      <c r="N18"/>
      <c r="P18" s="16"/>
      <c r="Q18" s="16"/>
      <c r="R18" s="26" t="s">
        <v>75</v>
      </c>
      <c r="S18" s="27" t="s">
        <v>36</v>
      </c>
      <c r="T18" s="17">
        <f t="shared" si="0"/>
        <v>26.315789473684209</v>
      </c>
      <c r="U18" s="17">
        <f t="shared" si="1"/>
        <v>17.906683480453971</v>
      </c>
      <c r="V18" s="17">
        <f t="shared" si="2"/>
        <v>35.537460506482574</v>
      </c>
      <c r="W18" s="17">
        <f t="shared" si="3"/>
        <v>20</v>
      </c>
      <c r="X18" s="17">
        <f t="shared" si="4"/>
        <v>33.333333333333329</v>
      </c>
      <c r="Y18" s="17">
        <f t="shared" si="5"/>
        <v>21.244209133024487</v>
      </c>
      <c r="Z18" s="17">
        <f t="shared" si="6"/>
        <v>40.912356321839084</v>
      </c>
      <c r="AA18" s="17">
        <f t="shared" si="7"/>
        <v>94.277108433734938</v>
      </c>
      <c r="AB18" s="17">
        <f t="shared" si="8"/>
        <v>66.666666666666657</v>
      </c>
      <c r="AC18" s="10">
        <f t="shared" si="9"/>
        <v>356.19360734921929</v>
      </c>
      <c r="AE18" s="8" t="s">
        <v>76</v>
      </c>
      <c r="AF18" s="37" t="s">
        <v>77</v>
      </c>
      <c r="AG18" s="37" t="s">
        <v>17</v>
      </c>
      <c r="AH18" s="10">
        <v>401.50878572414399</v>
      </c>
    </row>
    <row r="19" spans="2:34" s="15" customFormat="1" ht="16.149999999999999" customHeight="1">
      <c r="B19" s="24" t="s">
        <v>78</v>
      </c>
      <c r="C19" s="25" t="s">
        <v>79</v>
      </c>
      <c r="D19" s="25">
        <v>255</v>
      </c>
      <c r="E19" s="25">
        <v>1380</v>
      </c>
      <c r="F19" s="30">
        <v>25999</v>
      </c>
      <c r="G19" s="25">
        <v>71</v>
      </c>
      <c r="H19" s="25">
        <v>4</v>
      </c>
      <c r="I19" s="25">
        <v>280</v>
      </c>
      <c r="J19" s="25">
        <v>1059</v>
      </c>
      <c r="K19" s="25">
        <v>350</v>
      </c>
      <c r="L19" s="31">
        <v>0</v>
      </c>
      <c r="P19" s="16"/>
      <c r="Q19" s="16"/>
      <c r="R19" s="24" t="s">
        <v>78</v>
      </c>
      <c r="S19" s="25" t="s">
        <v>79</v>
      </c>
      <c r="T19" s="17">
        <f t="shared" si="0"/>
        <v>16.842105263157894</v>
      </c>
      <c r="U19" s="17">
        <f t="shared" si="1"/>
        <v>84.489281210592679</v>
      </c>
      <c r="V19" s="17">
        <f t="shared" si="2"/>
        <v>80.432001416134284</v>
      </c>
      <c r="W19" s="17">
        <f t="shared" si="3"/>
        <v>92</v>
      </c>
      <c r="X19" s="17">
        <f t="shared" si="4"/>
        <v>0</v>
      </c>
      <c r="Y19" s="17">
        <f t="shared" si="5"/>
        <v>4.6988749172733293</v>
      </c>
      <c r="Z19" s="17">
        <f t="shared" si="6"/>
        <v>26.508620689655171</v>
      </c>
      <c r="AA19" s="17">
        <f t="shared" si="7"/>
        <v>24.397590361445783</v>
      </c>
      <c r="AB19" s="17">
        <f t="shared" si="8"/>
        <v>0</v>
      </c>
      <c r="AC19" s="10">
        <f t="shared" si="9"/>
        <v>329.36847385825911</v>
      </c>
      <c r="AE19" s="8" t="s">
        <v>80</v>
      </c>
      <c r="AF19" s="26" t="s">
        <v>41</v>
      </c>
      <c r="AG19" s="27" t="s">
        <v>21</v>
      </c>
      <c r="AH19" s="10">
        <v>400.98398419580298</v>
      </c>
    </row>
    <row r="20" spans="2:34" s="15" customFormat="1" ht="16.149999999999999" customHeight="1">
      <c r="B20" s="24" t="s">
        <v>81</v>
      </c>
      <c r="C20" s="25" t="s">
        <v>79</v>
      </c>
      <c r="D20" s="25">
        <v>300</v>
      </c>
      <c r="E20" s="25">
        <v>1410</v>
      </c>
      <c r="F20" s="30">
        <v>27999</v>
      </c>
      <c r="G20" s="25">
        <v>85</v>
      </c>
      <c r="H20" s="25">
        <v>4</v>
      </c>
      <c r="I20" s="25">
        <v>280</v>
      </c>
      <c r="J20" s="25">
        <v>1059</v>
      </c>
      <c r="K20" s="25">
        <v>335</v>
      </c>
      <c r="L20" s="31">
        <v>0</v>
      </c>
      <c r="P20" s="16"/>
      <c r="Q20" s="16"/>
      <c r="R20" s="24" t="s">
        <v>81</v>
      </c>
      <c r="S20" s="25" t="s">
        <v>79</v>
      </c>
      <c r="T20" s="17">
        <f t="shared" si="0"/>
        <v>26.315789473684209</v>
      </c>
      <c r="U20" s="17">
        <f t="shared" si="1"/>
        <v>80.706179066834807</v>
      </c>
      <c r="V20" s="17">
        <f t="shared" si="2"/>
        <v>73.726820188496049</v>
      </c>
      <c r="W20" s="17">
        <f t="shared" si="3"/>
        <v>73.333333333333329</v>
      </c>
      <c r="X20" s="17">
        <f t="shared" si="4"/>
        <v>0</v>
      </c>
      <c r="Y20" s="17">
        <f t="shared" si="5"/>
        <v>4.6988749172733293</v>
      </c>
      <c r="Z20" s="17">
        <f t="shared" si="6"/>
        <v>26.508620689655171</v>
      </c>
      <c r="AA20" s="17">
        <f t="shared" si="7"/>
        <v>19.879518072289155</v>
      </c>
      <c r="AB20" s="17">
        <f t="shared" si="8"/>
        <v>0</v>
      </c>
      <c r="AC20" s="10">
        <f t="shared" si="9"/>
        <v>305.16913574156604</v>
      </c>
      <c r="AE20" s="8" t="s">
        <v>82</v>
      </c>
      <c r="AF20" s="38" t="s">
        <v>83</v>
      </c>
      <c r="AG20" s="38" t="s">
        <v>21</v>
      </c>
      <c r="AH20" s="10">
        <v>400.02506140645897</v>
      </c>
    </row>
    <row r="21" spans="2:34" s="15" customFormat="1" ht="16.149999999999999" customHeight="1">
      <c r="B21" s="39" t="s">
        <v>84</v>
      </c>
      <c r="C21" s="35" t="s">
        <v>17</v>
      </c>
      <c r="D21" s="35">
        <v>295</v>
      </c>
      <c r="E21" s="35">
        <v>1615</v>
      </c>
      <c r="F21" s="40">
        <v>38990</v>
      </c>
      <c r="G21" s="35">
        <v>115</v>
      </c>
      <c r="H21" s="35">
        <v>5</v>
      </c>
      <c r="I21" s="35">
        <v>466</v>
      </c>
      <c r="J21" s="35">
        <v>1300</v>
      </c>
      <c r="K21" s="35">
        <v>495</v>
      </c>
      <c r="L21" s="41">
        <v>300</v>
      </c>
      <c r="N21"/>
      <c r="P21" s="16"/>
      <c r="Q21" s="16"/>
      <c r="R21" s="39" t="s">
        <v>84</v>
      </c>
      <c r="S21" s="35" t="s">
        <v>17</v>
      </c>
      <c r="T21" s="17">
        <f t="shared" si="0"/>
        <v>25.263157894736842</v>
      </c>
      <c r="U21" s="17">
        <f t="shared" si="1"/>
        <v>54.854981084489282</v>
      </c>
      <c r="V21" s="17">
        <f t="shared" si="2"/>
        <v>36.878496752010214</v>
      </c>
      <c r="W21" s="17">
        <f t="shared" si="3"/>
        <v>33.333333333333329</v>
      </c>
      <c r="X21" s="17">
        <f t="shared" si="4"/>
        <v>33.333333333333329</v>
      </c>
      <c r="Y21" s="17">
        <f t="shared" si="5"/>
        <v>17.008603573792193</v>
      </c>
      <c r="Z21" s="17">
        <f t="shared" si="6"/>
        <v>35.165229885057471</v>
      </c>
      <c r="AA21" s="17">
        <f t="shared" si="7"/>
        <v>68.07228915662651</v>
      </c>
      <c r="AB21" s="17">
        <f t="shared" si="8"/>
        <v>20</v>
      </c>
      <c r="AC21" s="10">
        <f t="shared" si="9"/>
        <v>323.90942501337918</v>
      </c>
      <c r="AE21" s="8" t="s">
        <v>85</v>
      </c>
      <c r="AF21" s="24" t="s">
        <v>53</v>
      </c>
      <c r="AG21" s="25" t="s">
        <v>17</v>
      </c>
      <c r="AH21" s="10">
        <v>399.37919674016598</v>
      </c>
    </row>
    <row r="22" spans="2:34" s="15" customFormat="1" ht="16.149999999999999" customHeight="1">
      <c r="B22" s="37" t="s">
        <v>86</v>
      </c>
      <c r="C22" s="37" t="s">
        <v>79</v>
      </c>
      <c r="D22" s="37">
        <v>211</v>
      </c>
      <c r="E22" s="37">
        <v>1365</v>
      </c>
      <c r="F22" s="42">
        <v>26800</v>
      </c>
      <c r="G22" s="37">
        <v>100</v>
      </c>
      <c r="H22" s="37">
        <v>5</v>
      </c>
      <c r="I22" s="37">
        <v>310</v>
      </c>
      <c r="J22" s="37">
        <v>1150</v>
      </c>
      <c r="K22" s="37">
        <v>455</v>
      </c>
      <c r="L22" s="43">
        <v>0</v>
      </c>
      <c r="P22" s="16"/>
      <c r="Q22" s="16"/>
      <c r="R22" s="37" t="s">
        <v>86</v>
      </c>
      <c r="S22" s="37" t="s">
        <v>79</v>
      </c>
      <c r="T22" s="17">
        <f t="shared" si="0"/>
        <v>7.5789473684210531</v>
      </c>
      <c r="U22" s="17">
        <f t="shared" si="1"/>
        <v>86.38083228247163</v>
      </c>
      <c r="V22" s="17">
        <f t="shared" si="2"/>
        <v>77.746576334465161</v>
      </c>
      <c r="W22" s="17">
        <f t="shared" si="3"/>
        <v>53.333333333333336</v>
      </c>
      <c r="X22" s="17">
        <f t="shared" si="4"/>
        <v>33.333333333333329</v>
      </c>
      <c r="Y22" s="17">
        <f t="shared" si="5"/>
        <v>6.6843150231634674</v>
      </c>
      <c r="Z22" s="17">
        <f t="shared" si="6"/>
        <v>29.777298850574713</v>
      </c>
      <c r="AA22" s="17">
        <f t="shared" si="7"/>
        <v>56.024096385542165</v>
      </c>
      <c r="AB22" s="17">
        <f t="shared" si="8"/>
        <v>0</v>
      </c>
      <c r="AC22" s="10">
        <f t="shared" si="9"/>
        <v>350.85873291130491</v>
      </c>
      <c r="AE22" s="8" t="s">
        <v>87</v>
      </c>
      <c r="AF22" s="24" t="s">
        <v>57</v>
      </c>
      <c r="AG22" s="25" t="s">
        <v>17</v>
      </c>
      <c r="AH22" s="10">
        <v>398.40840191990799</v>
      </c>
    </row>
    <row r="23" spans="2:34" s="15" customFormat="1" ht="16.149999999999999" customHeight="1">
      <c r="B23" s="37" t="s">
        <v>88</v>
      </c>
      <c r="C23" s="37" t="s">
        <v>79</v>
      </c>
      <c r="D23" s="37">
        <v>280</v>
      </c>
      <c r="E23" s="37">
        <v>1445</v>
      </c>
      <c r="F23" s="42">
        <v>29900</v>
      </c>
      <c r="G23" s="37">
        <v>100</v>
      </c>
      <c r="H23" s="37">
        <v>5</v>
      </c>
      <c r="I23" s="37">
        <v>310</v>
      </c>
      <c r="J23" s="37">
        <v>1150</v>
      </c>
      <c r="K23" s="37">
        <v>375</v>
      </c>
      <c r="L23" s="43">
        <v>0</v>
      </c>
      <c r="P23" s="16"/>
      <c r="Q23" s="16"/>
      <c r="R23" s="37" t="s">
        <v>88</v>
      </c>
      <c r="S23" s="37" t="s">
        <v>79</v>
      </c>
      <c r="T23" s="17">
        <f t="shared" si="0"/>
        <v>22.105263157894736</v>
      </c>
      <c r="U23" s="17">
        <f t="shared" si="1"/>
        <v>76.292559899117279</v>
      </c>
      <c r="V23" s="17">
        <f t="shared" si="2"/>
        <v>67.353545431625932</v>
      </c>
      <c r="W23" s="17">
        <f t="shared" si="3"/>
        <v>53.333333333333336</v>
      </c>
      <c r="X23" s="17">
        <f t="shared" si="4"/>
        <v>33.333333333333329</v>
      </c>
      <c r="Y23" s="17">
        <f t="shared" si="5"/>
        <v>6.6843150231634674</v>
      </c>
      <c r="Z23" s="17">
        <f t="shared" si="6"/>
        <v>29.777298850574713</v>
      </c>
      <c r="AA23" s="17">
        <f t="shared" si="7"/>
        <v>31.92771084337349</v>
      </c>
      <c r="AB23" s="17">
        <f t="shared" si="8"/>
        <v>0</v>
      </c>
      <c r="AC23" s="10">
        <f t="shared" si="9"/>
        <v>320.80735987241633</v>
      </c>
      <c r="AE23" s="8" t="s">
        <v>89</v>
      </c>
      <c r="AF23" s="35" t="s">
        <v>90</v>
      </c>
      <c r="AG23" s="35" t="s">
        <v>17</v>
      </c>
      <c r="AH23" s="10">
        <v>398.40800129444699</v>
      </c>
    </row>
    <row r="24" spans="2:34" s="15" customFormat="1" ht="16.149999999999999" customHeight="1">
      <c r="B24" s="44" t="s">
        <v>91</v>
      </c>
      <c r="C24" s="44" t="s">
        <v>17</v>
      </c>
      <c r="D24" s="44">
        <v>310</v>
      </c>
      <c r="E24" s="44">
        <v>1535</v>
      </c>
      <c r="F24" s="45">
        <v>34390</v>
      </c>
      <c r="G24" s="44">
        <v>115</v>
      </c>
      <c r="H24" s="44">
        <v>5</v>
      </c>
      <c r="I24" s="44">
        <v>355</v>
      </c>
      <c r="J24" s="44">
        <v>1053</v>
      </c>
      <c r="K24" s="44">
        <v>420</v>
      </c>
      <c r="L24" s="44">
        <v>0</v>
      </c>
      <c r="P24" s="16"/>
      <c r="Q24" s="16"/>
      <c r="R24" s="44" t="s">
        <v>91</v>
      </c>
      <c r="S24" s="44" t="s">
        <v>17</v>
      </c>
      <c r="T24" s="17">
        <f t="shared" si="0"/>
        <v>28.421052631578945</v>
      </c>
      <c r="U24" s="17">
        <f t="shared" si="1"/>
        <v>64.943253467843633</v>
      </c>
      <c r="V24" s="17">
        <f t="shared" si="2"/>
        <v>52.300413575578119</v>
      </c>
      <c r="W24" s="17">
        <f t="shared" si="3"/>
        <v>33.333333333333329</v>
      </c>
      <c r="X24" s="17">
        <f t="shared" si="4"/>
        <v>33.333333333333329</v>
      </c>
      <c r="Y24" s="17">
        <f t="shared" si="5"/>
        <v>9.6624751819986763</v>
      </c>
      <c r="Z24" s="17">
        <f t="shared" si="6"/>
        <v>26.293103448275861</v>
      </c>
      <c r="AA24" s="17">
        <f t="shared" si="7"/>
        <v>45.481927710843372</v>
      </c>
      <c r="AB24" s="17">
        <f t="shared" si="8"/>
        <v>0</v>
      </c>
      <c r="AC24" s="10">
        <f t="shared" si="9"/>
        <v>293.76889268278524</v>
      </c>
      <c r="AE24" s="8" t="s">
        <v>92</v>
      </c>
      <c r="AF24" s="37" t="s">
        <v>93</v>
      </c>
      <c r="AG24" s="37" t="s">
        <v>17</v>
      </c>
      <c r="AH24" s="10">
        <v>394.612931096674</v>
      </c>
    </row>
    <row r="25" spans="2:34" s="15" customFormat="1" ht="16.149999999999999" customHeight="1">
      <c r="B25" s="37" t="s">
        <v>94</v>
      </c>
      <c r="C25" s="37" t="s">
        <v>36</v>
      </c>
      <c r="D25" s="37">
        <v>345</v>
      </c>
      <c r="E25" s="37">
        <v>1880</v>
      </c>
      <c r="F25" s="42">
        <v>45790</v>
      </c>
      <c r="G25" s="37">
        <v>125</v>
      </c>
      <c r="H25" s="37">
        <v>5</v>
      </c>
      <c r="I25" s="37">
        <v>572</v>
      </c>
      <c r="J25" s="37">
        <v>1290</v>
      </c>
      <c r="K25" s="37">
        <v>540</v>
      </c>
      <c r="L25" s="43">
        <v>750</v>
      </c>
      <c r="P25" s="16"/>
      <c r="Q25" s="16"/>
      <c r="R25" s="37" t="s">
        <v>94</v>
      </c>
      <c r="S25" s="37" t="s">
        <v>36</v>
      </c>
      <c r="T25" s="17">
        <f t="shared" si="0"/>
        <v>35.789473684210527</v>
      </c>
      <c r="U25" s="17">
        <f t="shared" si="1"/>
        <v>21.437578814627994</v>
      </c>
      <c r="V25" s="17">
        <f t="shared" si="2"/>
        <v>14.080880578040263</v>
      </c>
      <c r="W25" s="17">
        <f t="shared" si="3"/>
        <v>20</v>
      </c>
      <c r="X25" s="17">
        <f t="shared" si="4"/>
        <v>33.333333333333329</v>
      </c>
      <c r="Y25" s="17">
        <f t="shared" si="5"/>
        <v>24.023825281270682</v>
      </c>
      <c r="Z25" s="17">
        <f t="shared" si="6"/>
        <v>34.806034482758619</v>
      </c>
      <c r="AA25" s="17">
        <f t="shared" si="7"/>
        <v>81.626506024096386</v>
      </c>
      <c r="AB25" s="17">
        <f t="shared" si="8"/>
        <v>50</v>
      </c>
      <c r="AC25" s="10">
        <f t="shared" si="9"/>
        <v>315.09763219833781</v>
      </c>
      <c r="AE25" s="8" t="s">
        <v>95</v>
      </c>
      <c r="AF25" s="37" t="s">
        <v>96</v>
      </c>
      <c r="AG25" s="37" t="s">
        <v>23</v>
      </c>
      <c r="AH25" s="10">
        <v>391.94216346692502</v>
      </c>
    </row>
    <row r="26" spans="2:34" s="15" customFormat="1" ht="16.149999999999999" customHeight="1">
      <c r="B26" s="37" t="s">
        <v>97</v>
      </c>
      <c r="C26" s="37" t="s">
        <v>98</v>
      </c>
      <c r="D26" s="37">
        <v>420</v>
      </c>
      <c r="E26" s="37">
        <v>2050</v>
      </c>
      <c r="F26" s="42">
        <v>49990</v>
      </c>
      <c r="G26" s="37">
        <v>140</v>
      </c>
      <c r="H26" s="37">
        <v>5</v>
      </c>
      <c r="I26" s="37">
        <v>340</v>
      </c>
      <c r="J26" s="37">
        <v>1320</v>
      </c>
      <c r="K26" s="37">
        <v>420</v>
      </c>
      <c r="L26" s="43">
        <v>1500</v>
      </c>
      <c r="P26" s="16"/>
      <c r="Q26" s="16"/>
      <c r="R26" s="37" t="s">
        <v>97</v>
      </c>
      <c r="S26" s="37" t="s">
        <v>98</v>
      </c>
      <c r="T26" s="17">
        <f t="shared" si="0"/>
        <v>51.578947368421055</v>
      </c>
      <c r="U26" s="17">
        <f t="shared" si="1"/>
        <v>0</v>
      </c>
      <c r="V26" s="17">
        <f t="shared" si="2"/>
        <v>0</v>
      </c>
      <c r="W26" s="17">
        <f t="shared" si="3"/>
        <v>0</v>
      </c>
      <c r="X26" s="17">
        <f t="shared" si="4"/>
        <v>33.333333333333329</v>
      </c>
      <c r="Y26" s="17">
        <f t="shared" si="5"/>
        <v>8.6697551290536072</v>
      </c>
      <c r="Z26" s="17">
        <f t="shared" si="6"/>
        <v>35.883620689655174</v>
      </c>
      <c r="AA26" s="17">
        <f t="shared" si="7"/>
        <v>45.481927710843372</v>
      </c>
      <c r="AB26" s="17">
        <f t="shared" si="8"/>
        <v>100</v>
      </c>
      <c r="AC26" s="10">
        <f t="shared" si="9"/>
        <v>274.94758423130656</v>
      </c>
      <c r="AE26" s="8" t="s">
        <v>99</v>
      </c>
      <c r="AF26" s="35" t="s">
        <v>100</v>
      </c>
      <c r="AG26" s="35" t="s">
        <v>21</v>
      </c>
      <c r="AH26" s="10">
        <v>391.55923968934297</v>
      </c>
    </row>
    <row r="27" spans="2:34" s="15" customFormat="1" ht="16.149999999999999" customHeight="1">
      <c r="B27" s="35" t="s">
        <v>101</v>
      </c>
      <c r="C27" s="35" t="s">
        <v>23</v>
      </c>
      <c r="D27" s="35">
        <v>250</v>
      </c>
      <c r="E27" s="35">
        <v>1615</v>
      </c>
      <c r="F27" s="40">
        <v>30100</v>
      </c>
      <c r="G27" s="35">
        <v>135</v>
      </c>
      <c r="H27" s="35">
        <v>4</v>
      </c>
      <c r="I27" s="35">
        <v>210</v>
      </c>
      <c r="J27" s="35">
        <v>800</v>
      </c>
      <c r="K27" s="35">
        <v>450</v>
      </c>
      <c r="L27" s="41">
        <v>0</v>
      </c>
      <c r="P27" s="16"/>
      <c r="Q27" s="16"/>
      <c r="R27" s="35" t="s">
        <v>101</v>
      </c>
      <c r="S27" s="35" t="s">
        <v>23</v>
      </c>
      <c r="T27" s="17">
        <f t="shared" si="0"/>
        <v>15.789473684210526</v>
      </c>
      <c r="U27" s="17">
        <f t="shared" si="1"/>
        <v>54.854981084489282</v>
      </c>
      <c r="V27" s="17">
        <f t="shared" si="2"/>
        <v>66.683027308862108</v>
      </c>
      <c r="W27" s="17">
        <f t="shared" si="3"/>
        <v>6.666666666666667</v>
      </c>
      <c r="X27" s="17">
        <f t="shared" si="4"/>
        <v>0</v>
      </c>
      <c r="Y27" s="17">
        <f t="shared" si="5"/>
        <v>6.6181336863004633E-2</v>
      </c>
      <c r="Z27" s="17">
        <f t="shared" si="6"/>
        <v>17.205459770114942</v>
      </c>
      <c r="AA27" s="17">
        <f t="shared" si="7"/>
        <v>54.518072289156628</v>
      </c>
      <c r="AB27" s="17">
        <f t="shared" si="8"/>
        <v>0</v>
      </c>
      <c r="AC27" s="10">
        <f t="shared" si="9"/>
        <v>215.78386214036314</v>
      </c>
      <c r="AE27" s="8" t="s">
        <v>102</v>
      </c>
      <c r="AF27" s="24" t="s">
        <v>49</v>
      </c>
      <c r="AG27" s="25" t="s">
        <v>23</v>
      </c>
      <c r="AH27" s="10">
        <v>389.10902738307601</v>
      </c>
    </row>
    <row r="28" spans="2:34" s="15" customFormat="1" ht="16.149999999999999" customHeight="1">
      <c r="B28" s="35" t="s">
        <v>103</v>
      </c>
      <c r="C28" s="35" t="s">
        <v>23</v>
      </c>
      <c r="D28" s="35">
        <v>230</v>
      </c>
      <c r="E28" s="35">
        <v>1720</v>
      </c>
      <c r="F28" s="40">
        <v>32400</v>
      </c>
      <c r="G28" s="35">
        <v>135</v>
      </c>
      <c r="H28" s="35">
        <v>5</v>
      </c>
      <c r="I28" s="35">
        <v>300</v>
      </c>
      <c r="J28" s="35">
        <v>1005</v>
      </c>
      <c r="K28" s="35">
        <v>525</v>
      </c>
      <c r="L28" s="41">
        <v>750</v>
      </c>
      <c r="N28"/>
      <c r="P28" s="46"/>
      <c r="Q28" s="46"/>
      <c r="R28" s="35" t="s">
        <v>103</v>
      </c>
      <c r="S28" s="35" t="s">
        <v>23</v>
      </c>
      <c r="T28" s="17">
        <f t="shared" si="0"/>
        <v>11.578947368421053</v>
      </c>
      <c r="U28" s="17">
        <f t="shared" si="1"/>
        <v>41.614123581336699</v>
      </c>
      <c r="V28" s="17">
        <f t="shared" si="2"/>
        <v>58.972068897078145</v>
      </c>
      <c r="W28" s="17">
        <f t="shared" si="3"/>
        <v>6.666666666666667</v>
      </c>
      <c r="X28" s="17">
        <f t="shared" si="4"/>
        <v>33.333333333333329</v>
      </c>
      <c r="Y28" s="17">
        <f t="shared" si="5"/>
        <v>6.0225016545334213</v>
      </c>
      <c r="Z28" s="17">
        <f t="shared" si="6"/>
        <v>24.568965517241377</v>
      </c>
      <c r="AA28" s="17">
        <f t="shared" si="7"/>
        <v>77.108433734939766</v>
      </c>
      <c r="AB28" s="17">
        <f t="shared" si="8"/>
        <v>50</v>
      </c>
      <c r="AC28" s="10">
        <f t="shared" si="9"/>
        <v>309.86504075355043</v>
      </c>
      <c r="AE28" s="8" t="s">
        <v>104</v>
      </c>
      <c r="AF28" s="38" t="s">
        <v>105</v>
      </c>
      <c r="AG28" s="38" t="s">
        <v>21</v>
      </c>
      <c r="AH28" s="10">
        <v>387.81334371287602</v>
      </c>
    </row>
    <row r="29" spans="2:34" s="15" customFormat="1" ht="16.149999999999999" customHeight="1">
      <c r="B29" s="35" t="s">
        <v>106</v>
      </c>
      <c r="C29" s="35" t="s">
        <v>36</v>
      </c>
      <c r="D29" s="35">
        <v>300</v>
      </c>
      <c r="E29" s="35">
        <v>1635</v>
      </c>
      <c r="F29" s="40">
        <v>25500</v>
      </c>
      <c r="G29" s="35">
        <v>125</v>
      </c>
      <c r="H29" s="35">
        <v>5</v>
      </c>
      <c r="I29" s="35">
        <v>363</v>
      </c>
      <c r="J29" s="35">
        <v>1177</v>
      </c>
      <c r="K29" s="35">
        <v>448</v>
      </c>
      <c r="L29" s="41">
        <v>500</v>
      </c>
      <c r="P29" s="46"/>
      <c r="Q29" s="46"/>
      <c r="R29" s="35" t="s">
        <v>106</v>
      </c>
      <c r="S29" s="35" t="s">
        <v>36</v>
      </c>
      <c r="T29" s="17">
        <f t="shared" si="0"/>
        <v>26.315789473684209</v>
      </c>
      <c r="U29" s="17">
        <f t="shared" si="1"/>
        <v>52.332912988650691</v>
      </c>
      <c r="V29" s="17">
        <f t="shared" si="2"/>
        <v>82.104944132430006</v>
      </c>
      <c r="W29" s="17">
        <f t="shared" si="3"/>
        <v>20</v>
      </c>
      <c r="X29" s="17">
        <f t="shared" si="4"/>
        <v>33.333333333333329</v>
      </c>
      <c r="Y29" s="17">
        <f t="shared" si="5"/>
        <v>10.191925876902713</v>
      </c>
      <c r="Z29" s="17">
        <f t="shared" si="6"/>
        <v>30.747126436781606</v>
      </c>
      <c r="AA29" s="17">
        <f t="shared" si="7"/>
        <v>53.915662650602414</v>
      </c>
      <c r="AB29" s="17">
        <f t="shared" si="8"/>
        <v>33.333333333333329</v>
      </c>
      <c r="AC29" s="10">
        <f t="shared" si="9"/>
        <v>342.27502822571824</v>
      </c>
      <c r="AE29" s="8" t="s">
        <v>107</v>
      </c>
      <c r="AF29" s="35" t="s">
        <v>108</v>
      </c>
      <c r="AG29" s="35" t="s">
        <v>23</v>
      </c>
      <c r="AH29" s="10">
        <v>380.04907343863698</v>
      </c>
    </row>
    <row r="30" spans="2:34" s="15" customFormat="1" ht="16.149999999999999" customHeight="1">
      <c r="B30" s="37" t="s">
        <v>109</v>
      </c>
      <c r="C30" s="37" t="s">
        <v>98</v>
      </c>
      <c r="D30" s="37">
        <v>275</v>
      </c>
      <c r="E30" s="37">
        <v>1710</v>
      </c>
      <c r="F30" s="42">
        <v>31800</v>
      </c>
      <c r="G30" s="37">
        <v>125</v>
      </c>
      <c r="H30" s="37">
        <v>5</v>
      </c>
      <c r="I30" s="37">
        <v>453</v>
      </c>
      <c r="J30" s="37">
        <v>1441</v>
      </c>
      <c r="K30" s="37">
        <v>445</v>
      </c>
      <c r="L30" s="43">
        <v>750</v>
      </c>
      <c r="P30" s="46"/>
      <c r="Q30" s="46"/>
      <c r="R30" s="37" t="s">
        <v>109</v>
      </c>
      <c r="S30" s="37" t="s">
        <v>98</v>
      </c>
      <c r="T30" s="17">
        <f t="shared" si="0"/>
        <v>21.052631578947366</v>
      </c>
      <c r="U30" s="17">
        <f t="shared" si="1"/>
        <v>42.875157629255988</v>
      </c>
      <c r="V30" s="17">
        <f t="shared" si="2"/>
        <v>60.983623265369616</v>
      </c>
      <c r="W30" s="17">
        <f t="shared" si="3"/>
        <v>20</v>
      </c>
      <c r="X30" s="17">
        <f t="shared" si="4"/>
        <v>33.333333333333329</v>
      </c>
      <c r="Y30" s="17">
        <f t="shared" si="5"/>
        <v>16.148246194573129</v>
      </c>
      <c r="Z30" s="17">
        <f t="shared" si="6"/>
        <v>40.229885057471265</v>
      </c>
      <c r="AA30" s="17">
        <f t="shared" si="7"/>
        <v>53.01204819277109</v>
      </c>
      <c r="AB30" s="17">
        <f t="shared" si="8"/>
        <v>50</v>
      </c>
      <c r="AC30" s="10">
        <f t="shared" si="9"/>
        <v>337.63492525172177</v>
      </c>
      <c r="AE30" s="8" t="s">
        <v>110</v>
      </c>
      <c r="AF30" s="35" t="s">
        <v>111</v>
      </c>
      <c r="AG30" s="35" t="s">
        <v>17</v>
      </c>
      <c r="AH30" s="10">
        <v>379.80278687855099</v>
      </c>
    </row>
    <row r="31" spans="2:34" s="15" customFormat="1" ht="16.149999999999999" customHeight="1">
      <c r="B31" s="37" t="s">
        <v>96</v>
      </c>
      <c r="C31" s="37" t="s">
        <v>23</v>
      </c>
      <c r="D31" s="37">
        <v>260</v>
      </c>
      <c r="E31" s="37">
        <v>1412</v>
      </c>
      <c r="F31" s="42">
        <v>28990</v>
      </c>
      <c r="G31" s="37">
        <v>90</v>
      </c>
      <c r="H31" s="37">
        <v>5</v>
      </c>
      <c r="I31" s="37">
        <v>326</v>
      </c>
      <c r="J31" s="37">
        <v>1106</v>
      </c>
      <c r="K31" s="37">
        <v>448</v>
      </c>
      <c r="L31" s="43">
        <v>500</v>
      </c>
      <c r="P31" s="46"/>
      <c r="Q31" s="46"/>
      <c r="R31" s="37" t="s">
        <v>96</v>
      </c>
      <c r="S31" s="37" t="s">
        <v>23</v>
      </c>
      <c r="T31" s="17">
        <f t="shared" si="0"/>
        <v>17.894736842105264</v>
      </c>
      <c r="U31" s="17">
        <f t="shared" si="1"/>
        <v>80.453972257250953</v>
      </c>
      <c r="V31" s="17">
        <f t="shared" si="2"/>
        <v>70.404402890201311</v>
      </c>
      <c r="W31" s="17">
        <f t="shared" si="3"/>
        <v>66.666666666666657</v>
      </c>
      <c r="X31" s="17">
        <f t="shared" si="4"/>
        <v>33.333333333333329</v>
      </c>
      <c r="Y31" s="17">
        <f t="shared" si="5"/>
        <v>7.7432164129715417</v>
      </c>
      <c r="Z31" s="17">
        <f t="shared" si="6"/>
        <v>28.196839080459768</v>
      </c>
      <c r="AA31" s="17">
        <f t="shared" si="7"/>
        <v>53.915662650602414</v>
      </c>
      <c r="AB31" s="17">
        <f t="shared" si="8"/>
        <v>33.333333333333329</v>
      </c>
      <c r="AC31" s="10">
        <f t="shared" si="9"/>
        <v>391.94216346692457</v>
      </c>
      <c r="AE31" s="8" t="s">
        <v>112</v>
      </c>
      <c r="AF31" s="37" t="s">
        <v>113</v>
      </c>
      <c r="AG31" s="37" t="s">
        <v>36</v>
      </c>
      <c r="AH31" s="10">
        <v>374.73752514087602</v>
      </c>
    </row>
    <row r="32" spans="2:34" s="15" customFormat="1" ht="16.149999999999999" customHeight="1">
      <c r="B32" s="37" t="s">
        <v>114</v>
      </c>
      <c r="C32" s="37" t="s">
        <v>23</v>
      </c>
      <c r="D32" s="37">
        <v>330</v>
      </c>
      <c r="E32" s="37">
        <v>1481</v>
      </c>
      <c r="F32" s="42">
        <v>31490</v>
      </c>
      <c r="G32" s="37">
        <v>110</v>
      </c>
      <c r="H32" s="37">
        <v>5</v>
      </c>
      <c r="I32" s="37">
        <v>326</v>
      </c>
      <c r="J32" s="37">
        <v>1106</v>
      </c>
      <c r="K32" s="37">
        <v>449</v>
      </c>
      <c r="L32" s="43">
        <v>500</v>
      </c>
      <c r="P32" s="46"/>
      <c r="Q32" s="46"/>
      <c r="R32" s="37" t="s">
        <v>114</v>
      </c>
      <c r="S32" s="37" t="s">
        <v>23</v>
      </c>
      <c r="T32" s="17">
        <f t="shared" si="0"/>
        <v>32.631578947368425</v>
      </c>
      <c r="U32" s="17">
        <f t="shared" si="1"/>
        <v>71.752837326607818</v>
      </c>
      <c r="V32" s="17">
        <f t="shared" si="2"/>
        <v>62.022926355653539</v>
      </c>
      <c r="W32" s="17">
        <f t="shared" si="3"/>
        <v>40</v>
      </c>
      <c r="X32" s="17">
        <f t="shared" si="4"/>
        <v>33.333333333333329</v>
      </c>
      <c r="Y32" s="17">
        <f t="shared" si="5"/>
        <v>7.7432164129715417</v>
      </c>
      <c r="Z32" s="17">
        <f t="shared" si="6"/>
        <v>28.196839080459768</v>
      </c>
      <c r="AA32" s="17">
        <f t="shared" si="7"/>
        <v>54.216867469879517</v>
      </c>
      <c r="AB32" s="17">
        <f t="shared" si="8"/>
        <v>33.333333333333329</v>
      </c>
      <c r="AC32" s="10">
        <f t="shared" si="9"/>
        <v>363.23093225960724</v>
      </c>
      <c r="AE32" s="8" t="s">
        <v>115</v>
      </c>
      <c r="AF32" s="33" t="s">
        <v>116</v>
      </c>
      <c r="AG32" s="33" t="s">
        <v>27</v>
      </c>
      <c r="AH32" s="34">
        <v>373.855078221572</v>
      </c>
    </row>
    <row r="33" spans="2:34" s="15" customFormat="1" ht="16.149999999999999" customHeight="1">
      <c r="B33" s="38" t="s">
        <v>105</v>
      </c>
      <c r="C33" s="38" t="s">
        <v>21</v>
      </c>
      <c r="D33" s="38">
        <v>235</v>
      </c>
      <c r="E33" s="38">
        <v>1811</v>
      </c>
      <c r="F33" s="47">
        <v>39990</v>
      </c>
      <c r="G33" s="38">
        <v>100</v>
      </c>
      <c r="H33" s="38">
        <v>5</v>
      </c>
      <c r="I33" s="38">
        <v>597</v>
      </c>
      <c r="J33" s="38">
        <v>2126</v>
      </c>
      <c r="K33" s="38">
        <v>549</v>
      </c>
      <c r="L33" s="48">
        <v>750</v>
      </c>
      <c r="N33"/>
      <c r="P33" s="46"/>
      <c r="Q33" s="46"/>
      <c r="R33" s="38" t="s">
        <v>105</v>
      </c>
      <c r="S33" s="38" t="s">
        <v>21</v>
      </c>
      <c r="T33" s="17">
        <f t="shared" si="0"/>
        <v>12.631578947368421</v>
      </c>
      <c r="U33" s="17">
        <f t="shared" si="1"/>
        <v>30.138713745271122</v>
      </c>
      <c r="V33" s="17">
        <f t="shared" si="2"/>
        <v>33.525906138191104</v>
      </c>
      <c r="W33" s="17">
        <f t="shared" si="3"/>
        <v>53.333333333333336</v>
      </c>
      <c r="X33" s="17">
        <f t="shared" si="4"/>
        <v>33.333333333333329</v>
      </c>
      <c r="Y33" s="17">
        <f t="shared" si="5"/>
        <v>25.678358702845799</v>
      </c>
      <c r="Z33" s="17">
        <f t="shared" si="6"/>
        <v>64.834770114942529</v>
      </c>
      <c r="AA33" s="17">
        <f t="shared" si="7"/>
        <v>84.337349397590373</v>
      </c>
      <c r="AB33" s="17">
        <f t="shared" si="8"/>
        <v>50</v>
      </c>
      <c r="AC33" s="10">
        <f t="shared" si="9"/>
        <v>387.81334371287602</v>
      </c>
      <c r="AE33" s="8" t="s">
        <v>117</v>
      </c>
      <c r="AF33" s="26" t="s">
        <v>45</v>
      </c>
      <c r="AG33" s="27" t="s">
        <v>21</v>
      </c>
      <c r="AH33" s="10">
        <v>368.74590897372502</v>
      </c>
    </row>
    <row r="34" spans="2:34" s="15" customFormat="1" ht="16.149999999999999" customHeight="1">
      <c r="B34" s="38" t="s">
        <v>83</v>
      </c>
      <c r="C34" s="38" t="s">
        <v>21</v>
      </c>
      <c r="D34" s="38">
        <v>235</v>
      </c>
      <c r="E34" s="38">
        <v>1881</v>
      </c>
      <c r="F34" s="47">
        <v>41190</v>
      </c>
      <c r="G34" s="38">
        <v>100</v>
      </c>
      <c r="H34" s="38">
        <v>5</v>
      </c>
      <c r="I34" s="38">
        <v>850</v>
      </c>
      <c r="J34" s="38">
        <v>2693</v>
      </c>
      <c r="K34" s="38">
        <v>509</v>
      </c>
      <c r="L34" s="48">
        <v>750</v>
      </c>
      <c r="N34"/>
      <c r="P34" s="46"/>
      <c r="Q34" s="46"/>
      <c r="R34" s="38" t="s">
        <v>83</v>
      </c>
      <c r="S34" s="38" t="s">
        <v>21</v>
      </c>
      <c r="T34" s="17">
        <f t="shared" si="0"/>
        <v>12.631578947368421</v>
      </c>
      <c r="U34" s="17">
        <f t="shared" si="1"/>
        <v>21.311475409836063</v>
      </c>
      <c r="V34" s="17">
        <f t="shared" si="2"/>
        <v>29.50279740160817</v>
      </c>
      <c r="W34" s="17">
        <f t="shared" si="3"/>
        <v>53.333333333333336</v>
      </c>
      <c r="X34" s="17">
        <f t="shared" si="4"/>
        <v>33.333333333333329</v>
      </c>
      <c r="Y34" s="17">
        <f t="shared" si="5"/>
        <v>42.422236929185971</v>
      </c>
      <c r="Z34" s="17">
        <f t="shared" si="6"/>
        <v>85.201149425287355</v>
      </c>
      <c r="AA34" s="17">
        <f t="shared" si="7"/>
        <v>72.289156626506028</v>
      </c>
      <c r="AB34" s="17">
        <f t="shared" si="8"/>
        <v>50</v>
      </c>
      <c r="AC34" s="10">
        <f t="shared" si="9"/>
        <v>400.02506140645869</v>
      </c>
      <c r="AE34" s="8" t="s">
        <v>118</v>
      </c>
      <c r="AF34" s="26" t="s">
        <v>37</v>
      </c>
      <c r="AG34" s="27" t="s">
        <v>21</v>
      </c>
      <c r="AH34" s="10">
        <v>368.74056073177002</v>
      </c>
    </row>
    <row r="35" spans="2:34" s="15" customFormat="1" ht="16.149999999999999" customHeight="1">
      <c r="B35" s="38" t="s">
        <v>119</v>
      </c>
      <c r="C35" s="38" t="s">
        <v>21</v>
      </c>
      <c r="D35" s="38">
        <v>230</v>
      </c>
      <c r="E35" s="38">
        <v>1922</v>
      </c>
      <c r="F35" s="47">
        <f>F34+1100</f>
        <v>42290</v>
      </c>
      <c r="G35" s="38">
        <v>100</v>
      </c>
      <c r="H35" s="38">
        <v>7</v>
      </c>
      <c r="I35" s="38">
        <v>209</v>
      </c>
      <c r="J35" s="38">
        <v>2693</v>
      </c>
      <c r="K35" s="38">
        <v>518</v>
      </c>
      <c r="L35" s="48">
        <v>0</v>
      </c>
      <c r="R35" s="38" t="s">
        <v>119</v>
      </c>
      <c r="S35" s="38" t="s">
        <v>21</v>
      </c>
      <c r="T35" s="17">
        <f t="shared" ref="T35:T59" si="10">(D35-$Q$3)/($P$3-$Q$3)*100</f>
        <v>11.578947368421053</v>
      </c>
      <c r="U35" s="17">
        <f t="shared" ref="U35:U59" si="11">(E35-$Q$4)/($P$4-$Q$4)*100</f>
        <v>16.141235813366961</v>
      </c>
      <c r="V35" s="17">
        <f t="shared" ref="V35:V59" si="12">(F35-$Q$5)/($P$5-$Q$5)*100</f>
        <v>25.814947726407151</v>
      </c>
      <c r="W35" s="17">
        <f t="shared" ref="W35:W59" si="13">(G35-$Q$6)/($P$6-$Q$6)*100</f>
        <v>53.333333333333336</v>
      </c>
      <c r="X35" s="17">
        <f t="shared" ref="X35:X59" si="14">(H35-$Q$7)/($P$7-$Q$7)*100</f>
        <v>100</v>
      </c>
      <c r="Y35" s="17">
        <f t="shared" ref="Y35:Y59" si="15">(I35-$Q$8)/($P$8-$Q$8)*100</f>
        <v>0</v>
      </c>
      <c r="Z35" s="17">
        <f t="shared" ref="Z35:Z59" si="16">(J35-$Q$9)/($P$9-$Q$9)*100</f>
        <v>85.201149425287355</v>
      </c>
      <c r="AA35" s="17">
        <f t="shared" ref="AA35:AA59" si="17">(K35-$Q$10)/($P$10-$Q$10)*100</f>
        <v>75</v>
      </c>
      <c r="AB35" s="17">
        <f t="shared" ref="AB35:AB59" si="18">(L35-$Q$11)/($P$11-$Q$11)*100</f>
        <v>0</v>
      </c>
      <c r="AC35" s="10">
        <f t="shared" ref="AC35:AC66" si="19">SUM(T35:AB35)</f>
        <v>367.06961366681583</v>
      </c>
      <c r="AE35" s="8" t="s">
        <v>120</v>
      </c>
      <c r="AF35" s="38" t="s">
        <v>119</v>
      </c>
      <c r="AG35" s="38" t="s">
        <v>21</v>
      </c>
      <c r="AH35" s="10">
        <v>367.069613666816</v>
      </c>
    </row>
    <row r="36" spans="2:34" s="15" customFormat="1" ht="16.149999999999999" customHeight="1">
      <c r="B36" s="35" t="s">
        <v>121</v>
      </c>
      <c r="C36" s="35" t="s">
        <v>23</v>
      </c>
      <c r="D36" s="35">
        <v>290</v>
      </c>
      <c r="E36" s="35">
        <v>1544</v>
      </c>
      <c r="F36" s="40">
        <v>31890</v>
      </c>
      <c r="G36" s="35">
        <v>100</v>
      </c>
      <c r="H36" s="35">
        <v>5</v>
      </c>
      <c r="I36" s="35">
        <v>309</v>
      </c>
      <c r="J36" s="35">
        <v>1118</v>
      </c>
      <c r="K36" s="35">
        <v>376</v>
      </c>
      <c r="L36" s="41">
        <v>0</v>
      </c>
      <c r="O36"/>
      <c r="P36"/>
      <c r="R36" s="35" t="s">
        <v>121</v>
      </c>
      <c r="S36" s="35" t="s">
        <v>23</v>
      </c>
      <c r="T36" s="17">
        <f t="shared" si="10"/>
        <v>24.210526315789473</v>
      </c>
      <c r="U36" s="17">
        <f t="shared" si="11"/>
        <v>63.808322824716271</v>
      </c>
      <c r="V36" s="17">
        <f t="shared" si="12"/>
        <v>60.681890110125892</v>
      </c>
      <c r="W36" s="17">
        <f t="shared" si="13"/>
        <v>53.333333333333336</v>
      </c>
      <c r="X36" s="17">
        <f t="shared" si="14"/>
        <v>33.333333333333329</v>
      </c>
      <c r="Y36" s="17">
        <f t="shared" si="15"/>
        <v>6.6181336863004629</v>
      </c>
      <c r="Z36" s="17">
        <f t="shared" si="16"/>
        <v>28.627873563218394</v>
      </c>
      <c r="AA36" s="17">
        <f t="shared" si="17"/>
        <v>32.228915662650607</v>
      </c>
      <c r="AB36" s="17">
        <f t="shared" si="18"/>
        <v>0</v>
      </c>
      <c r="AC36" s="10">
        <f t="shared" si="19"/>
        <v>302.84232882946776</v>
      </c>
      <c r="AE36" s="8" t="s">
        <v>122</v>
      </c>
      <c r="AF36" s="37" t="s">
        <v>114</v>
      </c>
      <c r="AG36" s="37" t="s">
        <v>23</v>
      </c>
      <c r="AH36" s="10">
        <v>363.23093225960702</v>
      </c>
    </row>
    <row r="37" spans="2:34" ht="16.149999999999999" customHeight="1">
      <c r="B37" s="35" t="s">
        <v>123</v>
      </c>
      <c r="C37" s="35" t="s">
        <v>17</v>
      </c>
      <c r="D37" s="35">
        <v>285</v>
      </c>
      <c r="E37" s="35">
        <v>1550</v>
      </c>
      <c r="F37" s="40">
        <v>38150</v>
      </c>
      <c r="G37" s="35">
        <v>115</v>
      </c>
      <c r="H37" s="35">
        <v>5</v>
      </c>
      <c r="I37" s="35">
        <v>310</v>
      </c>
      <c r="J37" s="35">
        <v>1060</v>
      </c>
      <c r="K37" s="35">
        <v>417</v>
      </c>
      <c r="L37" s="41">
        <v>0</v>
      </c>
      <c r="R37" s="35" t="s">
        <v>123</v>
      </c>
      <c r="S37" s="35" t="s">
        <v>17</v>
      </c>
      <c r="T37" s="17">
        <f t="shared" si="10"/>
        <v>23.157894736842106</v>
      </c>
      <c r="U37" s="17">
        <f t="shared" si="11"/>
        <v>63.051702395964696</v>
      </c>
      <c r="V37" s="17">
        <f t="shared" si="12"/>
        <v>39.694672867618266</v>
      </c>
      <c r="W37" s="17">
        <f t="shared" si="13"/>
        <v>33.333333333333329</v>
      </c>
      <c r="X37" s="17">
        <f t="shared" si="14"/>
        <v>33.333333333333329</v>
      </c>
      <c r="Y37" s="17">
        <f t="shared" si="15"/>
        <v>6.6843150231634674</v>
      </c>
      <c r="Z37" s="17">
        <f t="shared" si="16"/>
        <v>26.544540229885055</v>
      </c>
      <c r="AA37" s="17">
        <f t="shared" si="17"/>
        <v>44.578313253012048</v>
      </c>
      <c r="AB37" s="17">
        <f t="shared" si="18"/>
        <v>0</v>
      </c>
      <c r="AC37" s="10">
        <f t="shared" si="19"/>
        <v>270.37810517315228</v>
      </c>
      <c r="AE37" s="8" t="s">
        <v>124</v>
      </c>
      <c r="AF37" s="49" t="s">
        <v>125</v>
      </c>
      <c r="AG37" s="49" t="s">
        <v>21</v>
      </c>
      <c r="AH37" s="10">
        <v>362.35394875524503</v>
      </c>
    </row>
    <row r="38" spans="2:34" ht="16.149999999999999" customHeight="1">
      <c r="B38" s="37" t="s">
        <v>126</v>
      </c>
      <c r="C38" s="37" t="s">
        <v>36</v>
      </c>
      <c r="D38" s="37">
        <v>320</v>
      </c>
      <c r="E38" s="37">
        <v>1736</v>
      </c>
      <c r="F38" s="42">
        <v>40115</v>
      </c>
      <c r="G38" s="37">
        <v>115</v>
      </c>
      <c r="H38" s="37">
        <v>5</v>
      </c>
      <c r="I38" s="37">
        <v>352</v>
      </c>
      <c r="J38" s="37">
        <v>1268</v>
      </c>
      <c r="K38" s="37">
        <v>397</v>
      </c>
      <c r="L38" s="43">
        <v>0</v>
      </c>
      <c r="R38" s="37" t="s">
        <v>126</v>
      </c>
      <c r="S38" s="37" t="s">
        <v>36</v>
      </c>
      <c r="T38" s="17">
        <f t="shared" si="10"/>
        <v>30.526315789473685</v>
      </c>
      <c r="U38" s="17">
        <f t="shared" si="11"/>
        <v>39.596469104665829</v>
      </c>
      <c r="V38" s="17">
        <f t="shared" si="12"/>
        <v>33.106832311463712</v>
      </c>
      <c r="W38" s="17">
        <f t="shared" si="13"/>
        <v>33.333333333333329</v>
      </c>
      <c r="X38" s="17">
        <f t="shared" si="14"/>
        <v>33.333333333333329</v>
      </c>
      <c r="Y38" s="17">
        <f t="shared" si="15"/>
        <v>9.4639311714096621</v>
      </c>
      <c r="Z38" s="17">
        <f t="shared" si="16"/>
        <v>34.015804597701148</v>
      </c>
      <c r="AA38" s="17">
        <f t="shared" si="17"/>
        <v>38.554216867469883</v>
      </c>
      <c r="AB38" s="17">
        <f t="shared" si="18"/>
        <v>0</v>
      </c>
      <c r="AC38" s="10">
        <f t="shared" si="19"/>
        <v>251.93023650885053</v>
      </c>
      <c r="AE38" s="8" t="s">
        <v>127</v>
      </c>
      <c r="AF38" s="35" t="s">
        <v>128</v>
      </c>
      <c r="AG38" s="35" t="s">
        <v>21</v>
      </c>
      <c r="AH38" s="10">
        <v>358.79996315766198</v>
      </c>
    </row>
    <row r="39" spans="2:34" ht="16.149999999999999" customHeight="1">
      <c r="B39" s="37" t="s">
        <v>129</v>
      </c>
      <c r="C39" s="37" t="s">
        <v>36</v>
      </c>
      <c r="D39" s="37">
        <v>310</v>
      </c>
      <c r="E39" s="37">
        <v>1760</v>
      </c>
      <c r="F39" s="42">
        <v>42140</v>
      </c>
      <c r="G39" s="37">
        <v>115</v>
      </c>
      <c r="H39" s="37">
        <v>5</v>
      </c>
      <c r="I39" s="37">
        <v>516</v>
      </c>
      <c r="J39" s="37">
        <v>1533</v>
      </c>
      <c r="K39" s="37">
        <v>415</v>
      </c>
      <c r="L39" s="43">
        <v>0</v>
      </c>
      <c r="Q39" s="50"/>
      <c r="R39" s="37" t="s">
        <v>129</v>
      </c>
      <c r="S39" s="37" t="s">
        <v>36</v>
      </c>
      <c r="T39" s="17">
        <f t="shared" si="10"/>
        <v>28.421052631578945</v>
      </c>
      <c r="U39" s="17">
        <f t="shared" si="11"/>
        <v>36.569987389659516</v>
      </c>
      <c r="V39" s="17">
        <f t="shared" si="12"/>
        <v>26.317836318480015</v>
      </c>
      <c r="W39" s="17">
        <f t="shared" si="13"/>
        <v>33.333333333333329</v>
      </c>
      <c r="X39" s="17">
        <f t="shared" si="14"/>
        <v>33.333333333333329</v>
      </c>
      <c r="Y39" s="17">
        <f t="shared" si="15"/>
        <v>20.31767041694242</v>
      </c>
      <c r="Z39" s="17">
        <f t="shared" si="16"/>
        <v>43.53448275862069</v>
      </c>
      <c r="AA39" s="17">
        <f t="shared" si="17"/>
        <v>43.975903614457827</v>
      </c>
      <c r="AB39" s="17">
        <f t="shared" si="18"/>
        <v>0</v>
      </c>
      <c r="AC39" s="10">
        <f t="shared" si="19"/>
        <v>265.80359979640605</v>
      </c>
      <c r="AE39" s="8" t="s">
        <v>130</v>
      </c>
      <c r="AF39" s="33" t="s">
        <v>131</v>
      </c>
      <c r="AG39" s="33" t="s">
        <v>27</v>
      </c>
      <c r="AH39" s="34">
        <v>357.73788884667601</v>
      </c>
    </row>
    <row r="40" spans="2:34" ht="16.149999999999999" customHeight="1">
      <c r="B40" s="37" t="s">
        <v>93</v>
      </c>
      <c r="C40" s="37" t="s">
        <v>17</v>
      </c>
      <c r="D40" s="37">
        <v>240</v>
      </c>
      <c r="E40" s="37">
        <v>1589</v>
      </c>
      <c r="F40" s="42">
        <v>27390</v>
      </c>
      <c r="G40" s="37">
        <v>83</v>
      </c>
      <c r="H40" s="37">
        <v>5</v>
      </c>
      <c r="I40" s="37">
        <v>460</v>
      </c>
      <c r="J40" s="37">
        <v>1600</v>
      </c>
      <c r="K40" s="37">
        <v>441</v>
      </c>
      <c r="L40" s="43">
        <v>350</v>
      </c>
      <c r="Q40" s="50"/>
      <c r="R40" s="37" t="s">
        <v>93</v>
      </c>
      <c r="S40" s="37" t="s">
        <v>17</v>
      </c>
      <c r="T40" s="17">
        <f t="shared" si="10"/>
        <v>13.684210526315791</v>
      </c>
      <c r="U40" s="17">
        <f t="shared" si="11"/>
        <v>58.13366960907944</v>
      </c>
      <c r="V40" s="17">
        <f t="shared" si="12"/>
        <v>75.768547872311885</v>
      </c>
      <c r="W40" s="17">
        <f t="shared" si="13"/>
        <v>76</v>
      </c>
      <c r="X40" s="17">
        <f t="shared" si="14"/>
        <v>33.333333333333329</v>
      </c>
      <c r="Y40" s="17">
        <f t="shared" si="15"/>
        <v>16.611515552614161</v>
      </c>
      <c r="Z40" s="17">
        <f t="shared" si="16"/>
        <v>45.941091954022987</v>
      </c>
      <c r="AA40" s="17">
        <f t="shared" si="17"/>
        <v>51.807228915662648</v>
      </c>
      <c r="AB40" s="17">
        <f t="shared" si="18"/>
        <v>23.333333333333332</v>
      </c>
      <c r="AC40" s="10">
        <f t="shared" si="19"/>
        <v>394.61293109667355</v>
      </c>
      <c r="AE40" s="8" t="s">
        <v>132</v>
      </c>
      <c r="AF40" s="26" t="s">
        <v>72</v>
      </c>
      <c r="AG40" s="27" t="s">
        <v>27</v>
      </c>
      <c r="AH40" s="10">
        <v>356.71119007717601</v>
      </c>
    </row>
    <row r="41" spans="2:34" ht="16.149999999999999" customHeight="1">
      <c r="B41" s="37" t="s">
        <v>77</v>
      </c>
      <c r="C41" s="37" t="s">
        <v>17</v>
      </c>
      <c r="D41" s="37">
        <v>290</v>
      </c>
      <c r="E41" s="37">
        <v>1610</v>
      </c>
      <c r="F41" s="42">
        <v>29390</v>
      </c>
      <c r="G41" s="37">
        <v>83</v>
      </c>
      <c r="H41" s="37">
        <v>5</v>
      </c>
      <c r="I41" s="37">
        <v>460</v>
      </c>
      <c r="J41" s="37">
        <v>1600</v>
      </c>
      <c r="K41" s="37">
        <v>460</v>
      </c>
      <c r="L41" s="43">
        <v>350</v>
      </c>
      <c r="Q41" s="50"/>
      <c r="R41" s="37" t="s">
        <v>77</v>
      </c>
      <c r="S41" s="37" t="s">
        <v>17</v>
      </c>
      <c r="T41" s="17">
        <f t="shared" si="10"/>
        <v>24.210526315789473</v>
      </c>
      <c r="U41" s="17">
        <f t="shared" si="11"/>
        <v>55.48549810844893</v>
      </c>
      <c r="V41" s="17">
        <f t="shared" si="12"/>
        <v>69.063366644673678</v>
      </c>
      <c r="W41" s="17">
        <f t="shared" si="13"/>
        <v>76</v>
      </c>
      <c r="X41" s="17">
        <f t="shared" si="14"/>
        <v>33.333333333333329</v>
      </c>
      <c r="Y41" s="17">
        <f t="shared" si="15"/>
        <v>16.611515552614161</v>
      </c>
      <c r="Z41" s="17">
        <f t="shared" si="16"/>
        <v>45.941091954022987</v>
      </c>
      <c r="AA41" s="17">
        <f t="shared" si="17"/>
        <v>57.530120481927717</v>
      </c>
      <c r="AB41" s="17">
        <f t="shared" si="18"/>
        <v>23.333333333333332</v>
      </c>
      <c r="AC41" s="10">
        <f t="shared" si="19"/>
        <v>401.50878572414354</v>
      </c>
      <c r="AE41" s="8" t="s">
        <v>133</v>
      </c>
      <c r="AF41" s="26" t="s">
        <v>75</v>
      </c>
      <c r="AG41" s="27" t="s">
        <v>36</v>
      </c>
      <c r="AH41" s="10">
        <v>356.19360734921901</v>
      </c>
    </row>
    <row r="42" spans="2:34" ht="16.149999999999999" customHeight="1">
      <c r="B42" s="38" t="s">
        <v>134</v>
      </c>
      <c r="C42" s="38" t="s">
        <v>17</v>
      </c>
      <c r="D42" s="38">
        <v>300</v>
      </c>
      <c r="E42" s="38">
        <v>1623</v>
      </c>
      <c r="F42" s="47">
        <v>31390</v>
      </c>
      <c r="G42" s="38">
        <v>115</v>
      </c>
      <c r="H42" s="38">
        <v>5</v>
      </c>
      <c r="I42" s="38">
        <v>434</v>
      </c>
      <c r="J42" s="38">
        <v>1467</v>
      </c>
      <c r="K42" s="38">
        <v>407</v>
      </c>
      <c r="L42" s="48">
        <v>0</v>
      </c>
      <c r="Q42" s="50"/>
      <c r="R42" s="38" t="s">
        <v>134</v>
      </c>
      <c r="S42" s="38" t="s">
        <v>17</v>
      </c>
      <c r="T42" s="17">
        <f t="shared" si="10"/>
        <v>26.315789473684209</v>
      </c>
      <c r="U42" s="17">
        <f t="shared" si="11"/>
        <v>53.846153846153847</v>
      </c>
      <c r="V42" s="17">
        <f t="shared" si="12"/>
        <v>62.35818541703545</v>
      </c>
      <c r="W42" s="17">
        <f t="shared" si="13"/>
        <v>33.333333333333329</v>
      </c>
      <c r="X42" s="17">
        <f t="shared" si="14"/>
        <v>33.333333333333329</v>
      </c>
      <c r="Y42" s="17">
        <f t="shared" si="15"/>
        <v>14.890800794176043</v>
      </c>
      <c r="Z42" s="17">
        <f t="shared" si="16"/>
        <v>41.163793103448278</v>
      </c>
      <c r="AA42" s="17">
        <f t="shared" si="17"/>
        <v>41.566265060240966</v>
      </c>
      <c r="AB42" s="17">
        <f t="shared" si="18"/>
        <v>0</v>
      </c>
      <c r="AC42" s="10">
        <f t="shared" si="19"/>
        <v>306.80765436140541</v>
      </c>
      <c r="AE42" s="8" t="s">
        <v>135</v>
      </c>
      <c r="AF42" s="37" t="s">
        <v>86</v>
      </c>
      <c r="AG42" s="37" t="s">
        <v>79</v>
      </c>
      <c r="AH42" s="10">
        <v>350.85873291130503</v>
      </c>
    </row>
    <row r="43" spans="2:34" s="51" customFormat="1" ht="16.149999999999999" customHeight="1">
      <c r="B43" s="52" t="s">
        <v>136</v>
      </c>
      <c r="C43" s="52" t="s">
        <v>23</v>
      </c>
      <c r="D43" s="52">
        <v>290</v>
      </c>
      <c r="E43" s="52">
        <v>1530</v>
      </c>
      <c r="F43" s="53">
        <v>35410</v>
      </c>
      <c r="G43" s="52">
        <v>100</v>
      </c>
      <c r="H43" s="52">
        <v>5</v>
      </c>
      <c r="I43" s="52">
        <v>265</v>
      </c>
      <c r="J43" s="52">
        <v>1106</v>
      </c>
      <c r="K43" s="52">
        <v>380</v>
      </c>
      <c r="L43" s="54">
        <v>0</v>
      </c>
      <c r="Q43" s="55"/>
      <c r="R43" s="52" t="s">
        <v>136</v>
      </c>
      <c r="S43" s="52" t="s">
        <v>23</v>
      </c>
      <c r="T43" s="17">
        <f t="shared" si="10"/>
        <v>24.210526315789473</v>
      </c>
      <c r="U43" s="17">
        <f t="shared" si="11"/>
        <v>65.573770491803273</v>
      </c>
      <c r="V43" s="17">
        <f t="shared" si="12"/>
        <v>48.880771149482626</v>
      </c>
      <c r="W43" s="17">
        <f t="shared" si="13"/>
        <v>53.333333333333336</v>
      </c>
      <c r="X43" s="17">
        <f t="shared" si="14"/>
        <v>33.333333333333329</v>
      </c>
      <c r="Y43" s="17">
        <f t="shared" si="15"/>
        <v>3.7061548643282594</v>
      </c>
      <c r="Z43" s="17">
        <f t="shared" si="16"/>
        <v>28.196839080459768</v>
      </c>
      <c r="AA43" s="17">
        <f t="shared" si="17"/>
        <v>33.433734939759034</v>
      </c>
      <c r="AB43" s="17">
        <f t="shared" si="18"/>
        <v>0</v>
      </c>
      <c r="AC43" s="10">
        <f t="shared" si="19"/>
        <v>290.66846350828905</v>
      </c>
      <c r="AE43" s="8" t="s">
        <v>137</v>
      </c>
      <c r="AF43" s="24" t="s">
        <v>66</v>
      </c>
      <c r="AG43" s="25" t="s">
        <v>23</v>
      </c>
      <c r="AH43" s="10">
        <v>350.554756025372</v>
      </c>
    </row>
    <row r="44" spans="2:34" s="51" customFormat="1" ht="16.149999999999999" customHeight="1">
      <c r="B44" s="52" t="s">
        <v>138</v>
      </c>
      <c r="C44" s="52" t="s">
        <v>23</v>
      </c>
      <c r="D44" s="52">
        <v>310</v>
      </c>
      <c r="E44" s="52">
        <v>1530</v>
      </c>
      <c r="F44" s="53">
        <v>40470</v>
      </c>
      <c r="G44" s="52">
        <v>115</v>
      </c>
      <c r="H44" s="52">
        <v>5</v>
      </c>
      <c r="I44" s="52">
        <v>265</v>
      </c>
      <c r="J44" s="52">
        <v>1106</v>
      </c>
      <c r="K44" s="52">
        <v>380</v>
      </c>
      <c r="L44" s="54">
        <v>0</v>
      </c>
      <c r="Q44" s="55"/>
      <c r="R44" s="52" t="s">
        <v>138</v>
      </c>
      <c r="S44" s="52" t="s">
        <v>23</v>
      </c>
      <c r="T44" s="17">
        <f t="shared" si="10"/>
        <v>28.421052631578945</v>
      </c>
      <c r="U44" s="17">
        <f t="shared" si="11"/>
        <v>65.573770491803273</v>
      </c>
      <c r="V44" s="17">
        <f t="shared" si="12"/>
        <v>31.916662643557931</v>
      </c>
      <c r="W44" s="17">
        <f t="shared" si="13"/>
        <v>33.333333333333329</v>
      </c>
      <c r="X44" s="17">
        <f t="shared" si="14"/>
        <v>33.333333333333329</v>
      </c>
      <c r="Y44" s="17">
        <f t="shared" si="15"/>
        <v>3.7061548643282594</v>
      </c>
      <c r="Z44" s="17">
        <f t="shared" si="16"/>
        <v>28.196839080459768</v>
      </c>
      <c r="AA44" s="17">
        <f t="shared" si="17"/>
        <v>33.433734939759034</v>
      </c>
      <c r="AB44" s="17">
        <f t="shared" si="18"/>
        <v>0</v>
      </c>
      <c r="AC44" s="10">
        <f t="shared" si="19"/>
        <v>257.9148813181539</v>
      </c>
      <c r="AE44" s="8" t="s">
        <v>139</v>
      </c>
      <c r="AF44" s="35" t="s">
        <v>140</v>
      </c>
      <c r="AG44" s="35" t="s">
        <v>23</v>
      </c>
      <c r="AH44" s="10">
        <v>344.45393572855801</v>
      </c>
    </row>
    <row r="45" spans="2:34" ht="16.149999999999999" customHeight="1">
      <c r="B45" s="35" t="s">
        <v>141</v>
      </c>
      <c r="C45" s="35" t="s">
        <v>36</v>
      </c>
      <c r="D45" s="35">
        <v>300</v>
      </c>
      <c r="E45" s="35">
        <v>1759</v>
      </c>
      <c r="F45" s="40">
        <v>37490</v>
      </c>
      <c r="G45" s="35">
        <v>115</v>
      </c>
      <c r="H45" s="35">
        <v>5</v>
      </c>
      <c r="I45" s="35">
        <v>361</v>
      </c>
      <c r="J45" s="35">
        <v>1271</v>
      </c>
      <c r="K45" s="35">
        <v>351</v>
      </c>
      <c r="L45" s="41">
        <v>0</v>
      </c>
      <c r="Q45" s="50"/>
      <c r="R45" s="35" t="s">
        <v>141</v>
      </c>
      <c r="S45" s="35" t="s">
        <v>36</v>
      </c>
      <c r="T45" s="17">
        <f t="shared" si="10"/>
        <v>26.315789473684209</v>
      </c>
      <c r="U45" s="17">
        <f t="shared" si="11"/>
        <v>36.69609079445145</v>
      </c>
      <c r="V45" s="17">
        <f t="shared" si="12"/>
        <v>41.907382672738876</v>
      </c>
      <c r="W45" s="17">
        <f t="shared" si="13"/>
        <v>33.333333333333329</v>
      </c>
      <c r="X45" s="17">
        <f t="shared" si="14"/>
        <v>33.333333333333329</v>
      </c>
      <c r="Y45" s="17">
        <f t="shared" si="15"/>
        <v>10.059563203176705</v>
      </c>
      <c r="Z45" s="17">
        <f t="shared" si="16"/>
        <v>34.123563218390807</v>
      </c>
      <c r="AA45" s="17">
        <f t="shared" si="17"/>
        <v>24.69879518072289</v>
      </c>
      <c r="AB45" s="17">
        <f t="shared" si="18"/>
        <v>0</v>
      </c>
      <c r="AC45" s="10">
        <f t="shared" si="19"/>
        <v>240.46785120983159</v>
      </c>
      <c r="AE45" s="8" t="s">
        <v>142</v>
      </c>
      <c r="AF45" s="35" t="s">
        <v>106</v>
      </c>
      <c r="AG45" s="35" t="s">
        <v>36</v>
      </c>
      <c r="AH45" s="10">
        <v>342.27502822571802</v>
      </c>
    </row>
    <row r="46" spans="2:34" ht="16.149999999999999" customHeight="1">
      <c r="B46" s="35" t="s">
        <v>143</v>
      </c>
      <c r="C46" s="35" t="s">
        <v>36</v>
      </c>
      <c r="D46" s="35">
        <v>300</v>
      </c>
      <c r="E46" s="35">
        <v>1791</v>
      </c>
      <c r="F46" s="40">
        <v>39390</v>
      </c>
      <c r="G46" s="35">
        <v>115</v>
      </c>
      <c r="H46" s="35">
        <v>5</v>
      </c>
      <c r="I46" s="35">
        <v>608</v>
      </c>
      <c r="J46" s="35">
        <v>1634</v>
      </c>
      <c r="K46" s="35">
        <v>384</v>
      </c>
      <c r="L46" s="41">
        <v>0</v>
      </c>
      <c r="Q46" s="50"/>
      <c r="R46" s="35" t="s">
        <v>143</v>
      </c>
      <c r="S46" s="35" t="s">
        <v>36</v>
      </c>
      <c r="T46" s="17">
        <f t="shared" si="10"/>
        <v>26.315789473684209</v>
      </c>
      <c r="U46" s="17">
        <f t="shared" si="11"/>
        <v>32.66078184110971</v>
      </c>
      <c r="V46" s="17">
        <f t="shared" si="12"/>
        <v>35.537460506482574</v>
      </c>
      <c r="W46" s="17">
        <f t="shared" si="13"/>
        <v>33.333333333333329</v>
      </c>
      <c r="X46" s="17">
        <f t="shared" si="14"/>
        <v>33.333333333333329</v>
      </c>
      <c r="Y46" s="17">
        <f t="shared" si="15"/>
        <v>26.406353408338852</v>
      </c>
      <c r="Z46" s="17">
        <f t="shared" si="16"/>
        <v>47.162356321839084</v>
      </c>
      <c r="AA46" s="17">
        <f t="shared" si="17"/>
        <v>34.638554216867469</v>
      </c>
      <c r="AB46" s="17">
        <f t="shared" si="18"/>
        <v>0</v>
      </c>
      <c r="AC46" s="10">
        <f t="shared" si="19"/>
        <v>269.38796243498854</v>
      </c>
      <c r="AE46" s="8" t="s">
        <v>144</v>
      </c>
      <c r="AF46" s="37" t="s">
        <v>109</v>
      </c>
      <c r="AG46" s="37" t="s">
        <v>98</v>
      </c>
      <c r="AH46" s="10">
        <v>337.634925251722</v>
      </c>
    </row>
    <row r="47" spans="2:34" ht="16.149999999999999" customHeight="1">
      <c r="B47" s="35" t="s">
        <v>100</v>
      </c>
      <c r="C47" s="35" t="s">
        <v>21</v>
      </c>
      <c r="D47" s="35">
        <v>235</v>
      </c>
      <c r="E47" s="35">
        <v>1755</v>
      </c>
      <c r="F47" s="40">
        <v>40440</v>
      </c>
      <c r="G47" s="35">
        <v>100</v>
      </c>
      <c r="H47" s="35">
        <v>5</v>
      </c>
      <c r="I47" s="35">
        <v>597</v>
      </c>
      <c r="J47" s="35">
        <v>2126</v>
      </c>
      <c r="K47" s="35">
        <v>543</v>
      </c>
      <c r="L47" s="41">
        <v>750</v>
      </c>
      <c r="Q47" s="50"/>
      <c r="R47" s="35" t="s">
        <v>100</v>
      </c>
      <c r="S47" s="35" t="s">
        <v>21</v>
      </c>
      <c r="T47" s="17">
        <f t="shared" si="10"/>
        <v>12.631578947368421</v>
      </c>
      <c r="U47" s="17">
        <f t="shared" si="11"/>
        <v>37.200504413619164</v>
      </c>
      <c r="V47" s="17">
        <f t="shared" si="12"/>
        <v>32.017240361972505</v>
      </c>
      <c r="W47" s="17">
        <f t="shared" si="13"/>
        <v>53.333333333333336</v>
      </c>
      <c r="X47" s="17">
        <f t="shared" si="14"/>
        <v>33.333333333333329</v>
      </c>
      <c r="Y47" s="17">
        <f t="shared" si="15"/>
        <v>25.678358702845799</v>
      </c>
      <c r="Z47" s="17">
        <f t="shared" si="16"/>
        <v>64.834770114942529</v>
      </c>
      <c r="AA47" s="17">
        <f t="shared" si="17"/>
        <v>82.53012048192771</v>
      </c>
      <c r="AB47" s="17">
        <f t="shared" si="18"/>
        <v>50</v>
      </c>
      <c r="AC47" s="10">
        <f t="shared" si="19"/>
        <v>391.5592396893428</v>
      </c>
      <c r="AE47" s="8" t="s">
        <v>145</v>
      </c>
      <c r="AF47" s="37" t="s">
        <v>146</v>
      </c>
      <c r="AG47" s="37" t="s">
        <v>98</v>
      </c>
      <c r="AH47" s="10">
        <v>331.53004804032503</v>
      </c>
    </row>
    <row r="48" spans="2:34" ht="16.149999999999999" customHeight="1">
      <c r="B48" s="35" t="s">
        <v>65</v>
      </c>
      <c r="C48" s="35" t="s">
        <v>21</v>
      </c>
      <c r="D48" s="35">
        <v>230</v>
      </c>
      <c r="E48" s="35">
        <v>1826</v>
      </c>
      <c r="F48" s="40">
        <v>42460</v>
      </c>
      <c r="G48" s="35">
        <v>100</v>
      </c>
      <c r="H48" s="35">
        <v>5</v>
      </c>
      <c r="I48" s="35">
        <v>850</v>
      </c>
      <c r="J48" s="35">
        <v>2693</v>
      </c>
      <c r="K48" s="35">
        <v>556</v>
      </c>
      <c r="L48" s="41">
        <v>750</v>
      </c>
      <c r="Q48" s="50"/>
      <c r="R48" s="35" t="s">
        <v>65</v>
      </c>
      <c r="S48" s="35" t="s">
        <v>21</v>
      </c>
      <c r="T48" s="17">
        <f t="shared" si="10"/>
        <v>11.578947368421053</v>
      </c>
      <c r="U48" s="17">
        <f t="shared" si="11"/>
        <v>28.247162673392186</v>
      </c>
      <c r="V48" s="17">
        <f t="shared" si="12"/>
        <v>25.245007322057901</v>
      </c>
      <c r="W48" s="17">
        <f t="shared" si="13"/>
        <v>53.333333333333336</v>
      </c>
      <c r="X48" s="17">
        <f t="shared" si="14"/>
        <v>33.333333333333329</v>
      </c>
      <c r="Y48" s="17">
        <f t="shared" si="15"/>
        <v>42.422236929185971</v>
      </c>
      <c r="Z48" s="17">
        <f t="shared" si="16"/>
        <v>85.201149425287355</v>
      </c>
      <c r="AA48" s="17">
        <f t="shared" si="17"/>
        <v>86.445783132530124</v>
      </c>
      <c r="AB48" s="17">
        <f t="shared" si="18"/>
        <v>50</v>
      </c>
      <c r="AC48" s="10">
        <f t="shared" si="19"/>
        <v>415.80695351754127</v>
      </c>
      <c r="AE48" s="8" t="s">
        <v>147</v>
      </c>
      <c r="AF48" s="24" t="s">
        <v>78</v>
      </c>
      <c r="AG48" s="25" t="s">
        <v>79</v>
      </c>
      <c r="AH48" s="10">
        <v>329.36847385825899</v>
      </c>
    </row>
    <row r="49" spans="2:34" ht="16.149999999999999" customHeight="1">
      <c r="B49" s="35" t="s">
        <v>128</v>
      </c>
      <c r="C49" s="35" t="s">
        <v>21</v>
      </c>
      <c r="D49" s="35">
        <v>230</v>
      </c>
      <c r="E49" s="35">
        <v>1901</v>
      </c>
      <c r="F49" s="40">
        <f>F48+1110</f>
        <v>43570</v>
      </c>
      <c r="G49" s="35">
        <v>100</v>
      </c>
      <c r="H49" s="35">
        <v>7</v>
      </c>
      <c r="I49" s="35">
        <v>209</v>
      </c>
      <c r="J49" s="35">
        <v>2693</v>
      </c>
      <c r="K49" s="35">
        <f>K48-60</f>
        <v>496</v>
      </c>
      <c r="L49" s="41">
        <v>0</v>
      </c>
      <c r="Q49" s="50"/>
      <c r="R49" s="35" t="s">
        <v>128</v>
      </c>
      <c r="S49" s="35" t="s">
        <v>21</v>
      </c>
      <c r="T49" s="17">
        <f t="shared" si="10"/>
        <v>11.578947368421053</v>
      </c>
      <c r="U49" s="17">
        <f t="shared" si="11"/>
        <v>18.789407313997479</v>
      </c>
      <c r="V49" s="17">
        <f t="shared" si="12"/>
        <v>21.523631740718688</v>
      </c>
      <c r="W49" s="17">
        <f t="shared" si="13"/>
        <v>53.333333333333336</v>
      </c>
      <c r="X49" s="17">
        <f t="shared" si="14"/>
        <v>100</v>
      </c>
      <c r="Y49" s="17">
        <f t="shared" si="15"/>
        <v>0</v>
      </c>
      <c r="Z49" s="17">
        <f t="shared" si="16"/>
        <v>85.201149425287355</v>
      </c>
      <c r="AA49" s="17">
        <f t="shared" si="17"/>
        <v>68.373493975903614</v>
      </c>
      <c r="AB49" s="17">
        <f t="shared" si="18"/>
        <v>0</v>
      </c>
      <c r="AC49" s="10">
        <f t="shared" si="19"/>
        <v>358.79996315766152</v>
      </c>
      <c r="AE49" s="8" t="s">
        <v>148</v>
      </c>
      <c r="AF49" s="11" t="s">
        <v>16</v>
      </c>
      <c r="AG49" s="12" t="s">
        <v>17</v>
      </c>
      <c r="AH49" s="10">
        <v>324.44399531229601</v>
      </c>
    </row>
    <row r="50" spans="2:34" ht="16.149999999999999" customHeight="1">
      <c r="B50" s="35" t="s">
        <v>108</v>
      </c>
      <c r="C50" s="35" t="s">
        <v>23</v>
      </c>
      <c r="D50" s="35">
        <v>260</v>
      </c>
      <c r="E50" s="35">
        <v>1447</v>
      </c>
      <c r="F50" s="40">
        <v>27390</v>
      </c>
      <c r="G50" s="35">
        <v>90</v>
      </c>
      <c r="H50" s="35">
        <v>5</v>
      </c>
      <c r="I50" s="35">
        <v>326</v>
      </c>
      <c r="J50" s="35">
        <v>1000</v>
      </c>
      <c r="K50" s="35">
        <v>418</v>
      </c>
      <c r="L50" s="41">
        <v>500</v>
      </c>
      <c r="Q50" s="50"/>
      <c r="R50" s="35" t="s">
        <v>108</v>
      </c>
      <c r="S50" s="35" t="s">
        <v>23</v>
      </c>
      <c r="T50" s="17">
        <f t="shared" si="10"/>
        <v>17.894736842105264</v>
      </c>
      <c r="U50" s="17">
        <f t="shared" si="11"/>
        <v>76.040353089533426</v>
      </c>
      <c r="V50" s="17">
        <f t="shared" si="12"/>
        <v>75.768547872311885</v>
      </c>
      <c r="W50" s="17">
        <f t="shared" si="13"/>
        <v>66.666666666666657</v>
      </c>
      <c r="X50" s="17">
        <f t="shared" si="14"/>
        <v>33.333333333333329</v>
      </c>
      <c r="Y50" s="17">
        <f t="shared" si="15"/>
        <v>7.7432164129715417</v>
      </c>
      <c r="Z50" s="17">
        <f t="shared" si="16"/>
        <v>24.389367816091951</v>
      </c>
      <c r="AA50" s="17">
        <f t="shared" si="17"/>
        <v>44.879518072289152</v>
      </c>
      <c r="AB50" s="17">
        <f t="shared" si="18"/>
        <v>33.333333333333329</v>
      </c>
      <c r="AC50" s="10">
        <f t="shared" si="19"/>
        <v>380.04907343863658</v>
      </c>
      <c r="AE50" s="8" t="s">
        <v>149</v>
      </c>
      <c r="AF50" s="39" t="s">
        <v>84</v>
      </c>
      <c r="AG50" s="35" t="s">
        <v>17</v>
      </c>
      <c r="AH50" s="10">
        <v>323.90942501337901</v>
      </c>
    </row>
    <row r="51" spans="2:34" ht="16.149999999999999" customHeight="1">
      <c r="B51" s="35" t="s">
        <v>140</v>
      </c>
      <c r="C51" s="35" t="s">
        <v>23</v>
      </c>
      <c r="D51" s="35">
        <v>335</v>
      </c>
      <c r="E51" s="35">
        <v>1524</v>
      </c>
      <c r="F51" s="40">
        <v>29890</v>
      </c>
      <c r="G51" s="35">
        <v>110</v>
      </c>
      <c r="H51" s="35">
        <v>5</v>
      </c>
      <c r="I51" s="35">
        <v>326</v>
      </c>
      <c r="J51" s="35">
        <v>1000</v>
      </c>
      <c r="K51" s="35">
        <v>396</v>
      </c>
      <c r="L51" s="41">
        <v>500</v>
      </c>
      <c r="Q51" s="50"/>
      <c r="R51" s="35" t="s">
        <v>140</v>
      </c>
      <c r="S51" s="35" t="s">
        <v>23</v>
      </c>
      <c r="T51" s="17">
        <f t="shared" si="10"/>
        <v>33.684210526315788</v>
      </c>
      <c r="U51" s="17">
        <f t="shared" si="11"/>
        <v>66.330390920554862</v>
      </c>
      <c r="V51" s="17">
        <f t="shared" si="12"/>
        <v>67.387071337764112</v>
      </c>
      <c r="W51" s="17">
        <f t="shared" si="13"/>
        <v>40</v>
      </c>
      <c r="X51" s="17">
        <f t="shared" si="14"/>
        <v>33.333333333333329</v>
      </c>
      <c r="Y51" s="17">
        <f t="shared" si="15"/>
        <v>7.7432164129715417</v>
      </c>
      <c r="Z51" s="17">
        <f t="shared" si="16"/>
        <v>24.389367816091951</v>
      </c>
      <c r="AA51" s="17">
        <f t="shared" si="17"/>
        <v>38.253012048192772</v>
      </c>
      <c r="AB51" s="17">
        <f t="shared" si="18"/>
        <v>33.333333333333329</v>
      </c>
      <c r="AC51" s="10">
        <f t="shared" si="19"/>
        <v>344.45393572855767</v>
      </c>
      <c r="AE51" s="8" t="s">
        <v>150</v>
      </c>
      <c r="AF51" s="56" t="s">
        <v>151</v>
      </c>
      <c r="AG51" s="56" t="s">
        <v>98</v>
      </c>
      <c r="AH51" s="10">
        <v>323.85870161160699</v>
      </c>
    </row>
    <row r="52" spans="2:34" ht="16.149999999999999" customHeight="1">
      <c r="B52" s="35" t="s">
        <v>90</v>
      </c>
      <c r="C52" s="35" t="s">
        <v>17</v>
      </c>
      <c r="D52" s="35">
        <v>245</v>
      </c>
      <c r="E52" s="35">
        <v>1485</v>
      </c>
      <c r="F52" s="40">
        <v>29990</v>
      </c>
      <c r="G52" s="35">
        <v>90</v>
      </c>
      <c r="H52" s="35">
        <v>5</v>
      </c>
      <c r="I52" s="35">
        <v>420</v>
      </c>
      <c r="J52" s="35">
        <v>1405</v>
      </c>
      <c r="K52" s="35">
        <v>410</v>
      </c>
      <c r="L52" s="41">
        <v>750</v>
      </c>
      <c r="Q52" s="50"/>
      <c r="R52" s="35" t="s">
        <v>90</v>
      </c>
      <c r="S52" s="35" t="s">
        <v>17</v>
      </c>
      <c r="T52" s="17">
        <f t="shared" si="10"/>
        <v>14.736842105263156</v>
      </c>
      <c r="U52" s="17">
        <f t="shared" si="11"/>
        <v>71.248423707440097</v>
      </c>
      <c r="V52" s="17">
        <f t="shared" si="12"/>
        <v>67.051812276382208</v>
      </c>
      <c r="W52" s="17">
        <f t="shared" si="13"/>
        <v>66.666666666666657</v>
      </c>
      <c r="X52" s="17">
        <f t="shared" si="14"/>
        <v>33.333333333333329</v>
      </c>
      <c r="Y52" s="17">
        <f t="shared" si="15"/>
        <v>13.964262078093977</v>
      </c>
      <c r="Z52" s="17">
        <f t="shared" si="16"/>
        <v>38.936781609195407</v>
      </c>
      <c r="AA52" s="17">
        <f t="shared" si="17"/>
        <v>42.46987951807229</v>
      </c>
      <c r="AB52" s="17">
        <f t="shared" si="18"/>
        <v>50</v>
      </c>
      <c r="AC52" s="10">
        <f t="shared" si="19"/>
        <v>398.4080012944471</v>
      </c>
      <c r="AE52" s="8" t="s">
        <v>152</v>
      </c>
      <c r="AF52" s="37" t="s">
        <v>88</v>
      </c>
      <c r="AG52" s="37" t="s">
        <v>79</v>
      </c>
      <c r="AH52" s="10">
        <v>320.80735987241599</v>
      </c>
    </row>
    <row r="53" spans="2:34" ht="17.45" customHeight="1">
      <c r="B53" s="35" t="s">
        <v>111</v>
      </c>
      <c r="C53" s="35" t="s">
        <v>17</v>
      </c>
      <c r="D53" s="35">
        <v>315</v>
      </c>
      <c r="E53" s="35">
        <v>1537</v>
      </c>
      <c r="F53" s="40">
        <v>32990</v>
      </c>
      <c r="G53" s="35">
        <v>110</v>
      </c>
      <c r="H53" s="35">
        <v>5</v>
      </c>
      <c r="I53" s="35">
        <v>420</v>
      </c>
      <c r="J53" s="35">
        <v>1405</v>
      </c>
      <c r="K53" s="35">
        <v>443</v>
      </c>
      <c r="L53" s="41">
        <v>750</v>
      </c>
      <c r="Q53" s="50"/>
      <c r="R53" s="35" t="s">
        <v>111</v>
      </c>
      <c r="S53" s="35" t="s">
        <v>17</v>
      </c>
      <c r="T53" s="17">
        <f t="shared" si="10"/>
        <v>29.473684210526311</v>
      </c>
      <c r="U53" s="17">
        <f t="shared" si="11"/>
        <v>64.691046658259779</v>
      </c>
      <c r="V53" s="17">
        <f t="shared" si="12"/>
        <v>56.994040434924877</v>
      </c>
      <c r="W53" s="17">
        <f t="shared" si="13"/>
        <v>40</v>
      </c>
      <c r="X53" s="17">
        <f t="shared" si="14"/>
        <v>33.333333333333329</v>
      </c>
      <c r="Y53" s="17">
        <f t="shared" si="15"/>
        <v>13.964262078093977</v>
      </c>
      <c r="Z53" s="17">
        <f t="shared" si="16"/>
        <v>38.936781609195407</v>
      </c>
      <c r="AA53" s="17">
        <f t="shared" si="17"/>
        <v>52.409638554216862</v>
      </c>
      <c r="AB53" s="17">
        <f t="shared" si="18"/>
        <v>50</v>
      </c>
      <c r="AC53" s="10">
        <f t="shared" si="19"/>
        <v>379.80278687855053</v>
      </c>
      <c r="AE53" s="8" t="s">
        <v>153</v>
      </c>
      <c r="AF53" s="18" t="s">
        <v>22</v>
      </c>
      <c r="AG53" s="19" t="s">
        <v>23</v>
      </c>
      <c r="AH53" s="10">
        <v>316.51822998664397</v>
      </c>
    </row>
    <row r="54" spans="2:34" ht="16.149999999999999" customHeight="1">
      <c r="B54" s="37" t="s">
        <v>113</v>
      </c>
      <c r="C54" s="37" t="s">
        <v>36</v>
      </c>
      <c r="D54" s="37">
        <v>340</v>
      </c>
      <c r="E54" s="37">
        <v>1822</v>
      </c>
      <c r="F54" s="42">
        <v>38390</v>
      </c>
      <c r="G54" s="37">
        <v>125</v>
      </c>
      <c r="H54" s="37">
        <v>5</v>
      </c>
      <c r="I54" s="37">
        <v>545</v>
      </c>
      <c r="J54" s="37">
        <v>1670</v>
      </c>
      <c r="K54" s="37">
        <v>518</v>
      </c>
      <c r="L54" s="43">
        <v>1100</v>
      </c>
      <c r="Q54" s="50"/>
      <c r="R54" s="37" t="s">
        <v>113</v>
      </c>
      <c r="S54" s="37" t="s">
        <v>36</v>
      </c>
      <c r="T54" s="17">
        <f t="shared" si="10"/>
        <v>34.736842105263158</v>
      </c>
      <c r="U54" s="17">
        <f t="shared" si="11"/>
        <v>28.7515762925599</v>
      </c>
      <c r="V54" s="17">
        <f t="shared" si="12"/>
        <v>38.890051120301678</v>
      </c>
      <c r="W54" s="17">
        <f t="shared" si="13"/>
        <v>20</v>
      </c>
      <c r="X54" s="17">
        <f t="shared" si="14"/>
        <v>33.333333333333329</v>
      </c>
      <c r="Y54" s="17">
        <f t="shared" si="15"/>
        <v>22.236929185969558</v>
      </c>
      <c r="Z54" s="17">
        <f t="shared" si="16"/>
        <v>48.455459770114942</v>
      </c>
      <c r="AA54" s="17">
        <f t="shared" si="17"/>
        <v>75</v>
      </c>
      <c r="AB54" s="17">
        <f t="shared" si="18"/>
        <v>73.333333333333329</v>
      </c>
      <c r="AC54" s="10">
        <f t="shared" si="19"/>
        <v>374.7375251408759</v>
      </c>
      <c r="AE54" s="8" t="s">
        <v>154</v>
      </c>
      <c r="AF54" s="37" t="s">
        <v>94</v>
      </c>
      <c r="AG54" s="37" t="s">
        <v>36</v>
      </c>
      <c r="AH54" s="10">
        <v>315.09763219833798</v>
      </c>
    </row>
    <row r="55" spans="2:34" ht="16.149999999999999" customHeight="1">
      <c r="B55" s="37" t="s">
        <v>146</v>
      </c>
      <c r="C55" s="37" t="s">
        <v>98</v>
      </c>
      <c r="D55" s="37">
        <v>310</v>
      </c>
      <c r="E55" s="37">
        <v>1949</v>
      </c>
      <c r="F55" s="42">
        <v>36590</v>
      </c>
      <c r="G55" s="37">
        <v>125</v>
      </c>
      <c r="H55" s="37">
        <v>5</v>
      </c>
      <c r="I55" s="37">
        <v>470</v>
      </c>
      <c r="J55" s="37">
        <v>1580</v>
      </c>
      <c r="K55" s="37">
        <v>478</v>
      </c>
      <c r="L55" s="43">
        <v>1000</v>
      </c>
      <c r="Q55" s="50"/>
      <c r="R55" s="37" t="s">
        <v>146</v>
      </c>
      <c r="S55" s="37" t="s">
        <v>98</v>
      </c>
      <c r="T55" s="17">
        <f t="shared" si="10"/>
        <v>28.421052631578945</v>
      </c>
      <c r="U55" s="17">
        <f t="shared" si="11"/>
        <v>12.736443883984869</v>
      </c>
      <c r="V55" s="17">
        <f t="shared" si="12"/>
        <v>44.924714225176075</v>
      </c>
      <c r="W55" s="17">
        <f t="shared" si="13"/>
        <v>20</v>
      </c>
      <c r="X55" s="17">
        <f t="shared" si="14"/>
        <v>33.333333333333329</v>
      </c>
      <c r="Y55" s="17">
        <f t="shared" si="15"/>
        <v>17.273328921244211</v>
      </c>
      <c r="Z55" s="17">
        <f t="shared" si="16"/>
        <v>45.222701149425291</v>
      </c>
      <c r="AA55" s="17">
        <f t="shared" si="17"/>
        <v>62.951807228915655</v>
      </c>
      <c r="AB55" s="17">
        <f t="shared" si="18"/>
        <v>66.666666666666657</v>
      </c>
      <c r="AC55" s="10">
        <f t="shared" si="19"/>
        <v>331.53004804032503</v>
      </c>
      <c r="AE55" s="8" t="s">
        <v>155</v>
      </c>
      <c r="AF55" s="18" t="s">
        <v>28</v>
      </c>
      <c r="AG55" s="19" t="s">
        <v>23</v>
      </c>
      <c r="AH55" s="10">
        <v>313.71870464415798</v>
      </c>
    </row>
    <row r="56" spans="2:34" ht="16.149999999999999" customHeight="1">
      <c r="B56" s="37" t="s">
        <v>156</v>
      </c>
      <c r="C56" s="37" t="s">
        <v>98</v>
      </c>
      <c r="D56" s="37">
        <v>305</v>
      </c>
      <c r="E56" s="37">
        <v>1945</v>
      </c>
      <c r="F56" s="42">
        <v>39390</v>
      </c>
      <c r="G56" s="37">
        <v>123</v>
      </c>
      <c r="H56" s="37">
        <v>5</v>
      </c>
      <c r="I56" s="37">
        <v>452</v>
      </c>
      <c r="J56" s="37">
        <v>1026</v>
      </c>
      <c r="K56" s="37">
        <v>520</v>
      </c>
      <c r="L56" s="43">
        <v>750</v>
      </c>
      <c r="Q56" s="50"/>
      <c r="R56" s="37" t="s">
        <v>156</v>
      </c>
      <c r="S56" s="37" t="s">
        <v>98</v>
      </c>
      <c r="T56" s="17">
        <f t="shared" si="10"/>
        <v>27.368421052631582</v>
      </c>
      <c r="U56" s="17">
        <f t="shared" si="11"/>
        <v>13.240857503152585</v>
      </c>
      <c r="V56" s="17">
        <f t="shared" si="12"/>
        <v>35.537460506482574</v>
      </c>
      <c r="W56" s="17">
        <f t="shared" si="13"/>
        <v>22.666666666666664</v>
      </c>
      <c r="X56" s="17">
        <f t="shared" si="14"/>
        <v>33.333333333333329</v>
      </c>
      <c r="Y56" s="17">
        <f t="shared" si="15"/>
        <v>16.082064857710126</v>
      </c>
      <c r="Z56" s="17">
        <f t="shared" si="16"/>
        <v>25.323275862068968</v>
      </c>
      <c r="AA56" s="17">
        <f t="shared" si="17"/>
        <v>75.602409638554207</v>
      </c>
      <c r="AB56" s="17">
        <f t="shared" si="18"/>
        <v>50</v>
      </c>
      <c r="AC56" s="10">
        <f t="shared" si="19"/>
        <v>299.15448942059999</v>
      </c>
      <c r="AE56" s="8" t="s">
        <v>157</v>
      </c>
      <c r="AF56" s="35" t="s">
        <v>103</v>
      </c>
      <c r="AG56" s="35" t="s">
        <v>23</v>
      </c>
      <c r="AH56" s="10">
        <v>309.86504075354998</v>
      </c>
    </row>
    <row r="57" spans="2:34" ht="16.149999999999999" customHeight="1">
      <c r="B57" s="49" t="s">
        <v>125</v>
      </c>
      <c r="C57" s="49" t="s">
        <v>21</v>
      </c>
      <c r="D57" s="49">
        <v>235</v>
      </c>
      <c r="E57" s="49">
        <v>1755</v>
      </c>
      <c r="F57" s="57">
        <v>49870</v>
      </c>
      <c r="G57" s="49">
        <v>100</v>
      </c>
      <c r="H57" s="49">
        <v>5</v>
      </c>
      <c r="I57" s="49">
        <v>597</v>
      </c>
      <c r="J57" s="49">
        <v>2126</v>
      </c>
      <c r="K57" s="49">
        <v>551</v>
      </c>
      <c r="L57" s="58">
        <v>750</v>
      </c>
      <c r="Q57" s="50"/>
      <c r="R57" s="49" t="s">
        <v>125</v>
      </c>
      <c r="S57" s="49" t="s">
        <v>21</v>
      </c>
      <c r="T57" s="17">
        <f t="shared" si="10"/>
        <v>12.631578947368421</v>
      </c>
      <c r="U57" s="17">
        <f t="shared" si="11"/>
        <v>37.200504413619164</v>
      </c>
      <c r="V57" s="17">
        <f t="shared" si="12"/>
        <v>0.40231087365829327</v>
      </c>
      <c r="W57" s="17">
        <f t="shared" si="13"/>
        <v>53.333333333333336</v>
      </c>
      <c r="X57" s="17">
        <f t="shared" si="14"/>
        <v>33.333333333333329</v>
      </c>
      <c r="Y57" s="17">
        <f t="shared" si="15"/>
        <v>25.678358702845799</v>
      </c>
      <c r="Z57" s="17">
        <f t="shared" si="16"/>
        <v>64.834770114942529</v>
      </c>
      <c r="AA57" s="17">
        <f t="shared" si="17"/>
        <v>84.939759036144579</v>
      </c>
      <c r="AB57" s="17">
        <f t="shared" si="18"/>
        <v>50</v>
      </c>
      <c r="AC57" s="10">
        <f t="shared" si="19"/>
        <v>362.35394875524543</v>
      </c>
      <c r="AE57" s="8" t="s">
        <v>158</v>
      </c>
      <c r="AF57" s="38" t="s">
        <v>134</v>
      </c>
      <c r="AG57" s="38" t="s">
        <v>17</v>
      </c>
      <c r="AH57" s="10">
        <v>306.80765436140501</v>
      </c>
    </row>
    <row r="58" spans="2:34" ht="16.149999999999999" customHeight="1">
      <c r="B58" s="38" t="s">
        <v>159</v>
      </c>
      <c r="C58" s="38" t="s">
        <v>36</v>
      </c>
      <c r="D58" s="38">
        <v>325</v>
      </c>
      <c r="E58" s="38">
        <v>1797</v>
      </c>
      <c r="F58" s="47">
        <v>34390</v>
      </c>
      <c r="G58" s="38">
        <v>125</v>
      </c>
      <c r="H58" s="38">
        <v>5</v>
      </c>
      <c r="I58" s="38">
        <v>385</v>
      </c>
      <c r="J58" s="38">
        <v>1267</v>
      </c>
      <c r="K58" s="38">
        <v>473</v>
      </c>
      <c r="L58" s="48">
        <v>0</v>
      </c>
      <c r="Q58" s="50"/>
      <c r="R58" s="38" t="s">
        <v>160</v>
      </c>
      <c r="S58" s="38" t="s">
        <v>36</v>
      </c>
      <c r="T58" s="17">
        <f t="shared" si="10"/>
        <v>31.578947368421051</v>
      </c>
      <c r="U58" s="17">
        <f t="shared" si="11"/>
        <v>31.904161412358135</v>
      </c>
      <c r="V58" s="17">
        <f t="shared" si="12"/>
        <v>52.300413575578119</v>
      </c>
      <c r="W58" s="17">
        <f t="shared" si="13"/>
        <v>20</v>
      </c>
      <c r="X58" s="17">
        <f t="shared" si="14"/>
        <v>33.333333333333329</v>
      </c>
      <c r="Y58" s="17">
        <f t="shared" si="15"/>
        <v>11.647915287888816</v>
      </c>
      <c r="Z58" s="17">
        <f t="shared" si="16"/>
        <v>33.979885057471265</v>
      </c>
      <c r="AA58" s="17">
        <f t="shared" si="17"/>
        <v>61.445783132530117</v>
      </c>
      <c r="AB58" s="17">
        <f t="shared" si="18"/>
        <v>0</v>
      </c>
      <c r="AC58" s="10">
        <f t="shared" si="19"/>
        <v>276.19043916758079</v>
      </c>
      <c r="AE58" s="8" t="s">
        <v>161</v>
      </c>
      <c r="AF58" s="26" t="s">
        <v>63</v>
      </c>
      <c r="AG58" s="27" t="s">
        <v>23</v>
      </c>
      <c r="AH58" s="10">
        <v>305.997093274733</v>
      </c>
    </row>
    <row r="59" spans="2:34" ht="16.149999999999999" customHeight="1">
      <c r="B59" s="56" t="s">
        <v>162</v>
      </c>
      <c r="C59" s="56" t="s">
        <v>98</v>
      </c>
      <c r="D59" s="56">
        <v>320</v>
      </c>
      <c r="E59" s="56">
        <v>1979</v>
      </c>
      <c r="F59" s="47">
        <v>42730</v>
      </c>
      <c r="G59" s="56">
        <v>125</v>
      </c>
      <c r="H59" s="56">
        <v>5</v>
      </c>
      <c r="I59" s="56">
        <v>543</v>
      </c>
      <c r="J59" s="56">
        <v>1575</v>
      </c>
      <c r="K59" s="56">
        <v>511</v>
      </c>
      <c r="L59" s="59">
        <v>1000</v>
      </c>
      <c r="Q59" s="50"/>
      <c r="R59" s="56" t="s">
        <v>151</v>
      </c>
      <c r="S59" s="56" t="s">
        <v>98</v>
      </c>
      <c r="T59" s="17">
        <f t="shared" si="10"/>
        <v>30.526315789473685</v>
      </c>
      <c r="U59" s="17">
        <f t="shared" si="11"/>
        <v>8.9533417402269855</v>
      </c>
      <c r="V59" s="17">
        <f t="shared" si="12"/>
        <v>24.33980785632674</v>
      </c>
      <c r="W59" s="17">
        <f t="shared" si="13"/>
        <v>20</v>
      </c>
      <c r="X59" s="17">
        <f t="shared" si="14"/>
        <v>33.333333333333329</v>
      </c>
      <c r="Y59" s="17">
        <f t="shared" si="15"/>
        <v>22.104566512243547</v>
      </c>
      <c r="Z59" s="17">
        <f t="shared" si="16"/>
        <v>45.043103448275865</v>
      </c>
      <c r="AA59" s="17">
        <f t="shared" si="17"/>
        <v>72.891566265060234</v>
      </c>
      <c r="AB59" s="17">
        <f t="shared" si="18"/>
        <v>66.666666666666657</v>
      </c>
      <c r="AC59" s="10">
        <f t="shared" si="19"/>
        <v>323.8587016116071</v>
      </c>
      <c r="AE59" s="8" t="s">
        <v>163</v>
      </c>
      <c r="AF59" s="24" t="s">
        <v>81</v>
      </c>
      <c r="AG59" s="25" t="s">
        <v>79</v>
      </c>
      <c r="AH59" s="10">
        <v>305.16913574156598</v>
      </c>
    </row>
    <row r="60" spans="2:34" ht="16.149999999999999" customHeight="1">
      <c r="D60">
        <f>AVERAGE(D3:D59)</f>
        <v>278.17543859649123</v>
      </c>
      <c r="Q60" s="50"/>
      <c r="R60" s="60"/>
      <c r="S60" s="60"/>
      <c r="T60" s="61"/>
      <c r="U60" s="61"/>
      <c r="V60" s="61"/>
      <c r="W60" s="61"/>
      <c r="X60" s="61"/>
      <c r="Y60" s="61"/>
      <c r="Z60" s="61"/>
      <c r="AA60" s="61"/>
      <c r="AB60" s="61"/>
      <c r="AC60" s="62"/>
      <c r="AE60" s="8" t="s">
        <v>164</v>
      </c>
      <c r="AF60" s="35" t="s">
        <v>121</v>
      </c>
      <c r="AG60" s="35" t="s">
        <v>23</v>
      </c>
      <c r="AH60" s="10">
        <v>302.84232882946799</v>
      </c>
    </row>
    <row r="61" spans="2:34" ht="16.149999999999999" customHeight="1">
      <c r="B61" s="63" t="s">
        <v>165</v>
      </c>
      <c r="C61" s="2" t="s">
        <v>1</v>
      </c>
      <c r="D61" s="2" t="s">
        <v>4</v>
      </c>
      <c r="E61" s="2" t="s">
        <v>166</v>
      </c>
      <c r="F61" s="2" t="s">
        <v>6</v>
      </c>
      <c r="G61" s="2" t="s">
        <v>7</v>
      </c>
      <c r="H61" s="2" t="s">
        <v>8</v>
      </c>
      <c r="I61" s="2" t="s">
        <v>9</v>
      </c>
      <c r="J61" s="2" t="s">
        <v>10</v>
      </c>
      <c r="K61" s="2" t="s">
        <v>167</v>
      </c>
      <c r="L61" s="5" t="s">
        <v>12</v>
      </c>
      <c r="Q61" s="50"/>
      <c r="R61" s="63" t="s">
        <v>165</v>
      </c>
      <c r="S61" s="2" t="s">
        <v>1</v>
      </c>
      <c r="T61" s="8">
        <v>1</v>
      </c>
      <c r="U61" s="8">
        <v>2</v>
      </c>
      <c r="V61" s="8">
        <v>3</v>
      </c>
      <c r="W61" s="8">
        <v>4</v>
      </c>
      <c r="X61" s="8">
        <v>5</v>
      </c>
      <c r="Y61" s="8">
        <v>6</v>
      </c>
      <c r="Z61" s="8">
        <v>7</v>
      </c>
      <c r="AA61" s="8">
        <v>8</v>
      </c>
      <c r="AB61" s="8">
        <v>9</v>
      </c>
      <c r="AC61" s="3" t="s">
        <v>2</v>
      </c>
      <c r="AE61" s="8" t="s">
        <v>168</v>
      </c>
      <c r="AF61" s="37" t="s">
        <v>156</v>
      </c>
      <c r="AG61" s="37" t="s">
        <v>98</v>
      </c>
      <c r="AH61" s="10">
        <v>299.15448942059999</v>
      </c>
    </row>
    <row r="62" spans="2:34" ht="16.149999999999999" customHeight="1">
      <c r="B62" s="22" t="s">
        <v>59</v>
      </c>
      <c r="C62" s="22" t="s">
        <v>36</v>
      </c>
      <c r="D62" s="22">
        <v>330</v>
      </c>
      <c r="E62" s="22">
        <v>1310</v>
      </c>
      <c r="F62" s="64">
        <v>25446</v>
      </c>
      <c r="G62" s="22">
        <v>66</v>
      </c>
      <c r="H62" s="22">
        <v>5</v>
      </c>
      <c r="I62" s="22">
        <v>339</v>
      </c>
      <c r="J62" s="22">
        <v>1282</v>
      </c>
      <c r="K62" s="22">
        <v>444</v>
      </c>
      <c r="L62" s="65">
        <v>0</v>
      </c>
      <c r="R62" s="22" t="s">
        <v>59</v>
      </c>
      <c r="S62" s="22" t="s">
        <v>36</v>
      </c>
      <c r="T62" s="17">
        <f t="shared" ref="T62:T76" si="20">(D62-$Q$3)/($P$3-$Q$3)*100</f>
        <v>32.631578947368425</v>
      </c>
      <c r="U62" s="17">
        <f t="shared" ref="U62:U76" si="21">(E62-$Q$4)/($P$4-$Q$4)*100</f>
        <v>93.316519546027749</v>
      </c>
      <c r="V62" s="17">
        <f t="shared" ref="V62:V76" si="22">(F62-$Q$5)/($P$5-$Q$5)*100</f>
        <v>82.285984025576241</v>
      </c>
      <c r="W62" s="17">
        <f t="shared" ref="W62:W76" si="23">(G62-$Q$6)/($P$6-$Q$6)*100</f>
        <v>98.666666666666671</v>
      </c>
      <c r="X62" s="17">
        <f t="shared" ref="X62:X76" si="24">(H62-$Q$7)/($P$7-$Q$7)*100</f>
        <v>33.333333333333329</v>
      </c>
      <c r="Y62" s="17">
        <f t="shared" ref="Y62:Y76" si="25">(I62-$Q$8)/($P$8-$Q$8)*100</f>
        <v>8.6035737921906019</v>
      </c>
      <c r="Z62" s="17">
        <f t="shared" ref="Z62:Z76" si="26">(J62-$Q$9)/($P$9-$Q$9)*100</f>
        <v>34.518678160919542</v>
      </c>
      <c r="AA62" s="17">
        <f t="shared" ref="AA62:AA76" si="27">(K62-$Q$10)/($P$10-$Q$10)*100</f>
        <v>52.710843373493979</v>
      </c>
      <c r="AB62" s="17">
        <f t="shared" ref="AB62:AB76" si="28">(L62-$Q$11)/($P$11-$Q$11)*100</f>
        <v>0</v>
      </c>
      <c r="AC62" s="10">
        <f t="shared" ref="AC62:AC76" si="29">SUM(T62:AB62)</f>
        <v>436.06717784557651</v>
      </c>
      <c r="AE62" s="8" t="s">
        <v>169</v>
      </c>
      <c r="AF62" s="44" t="s">
        <v>91</v>
      </c>
      <c r="AG62" s="44" t="s">
        <v>17</v>
      </c>
      <c r="AH62" s="10">
        <v>293.76889268278501</v>
      </c>
    </row>
    <row r="63" spans="2:34" ht="16.149999999999999" customHeight="1">
      <c r="B63" s="22" t="s">
        <v>70</v>
      </c>
      <c r="C63" s="22" t="s">
        <v>71</v>
      </c>
      <c r="D63" s="22">
        <v>310</v>
      </c>
      <c r="E63" s="22">
        <v>1332</v>
      </c>
      <c r="F63" s="64">
        <v>26700</v>
      </c>
      <c r="G63" s="22">
        <v>66</v>
      </c>
      <c r="H63" s="22">
        <v>5</v>
      </c>
      <c r="I63" s="22">
        <v>278</v>
      </c>
      <c r="J63" s="22">
        <v>1273</v>
      </c>
      <c r="K63" s="22">
        <v>400</v>
      </c>
      <c r="L63" s="65">
        <v>0</v>
      </c>
      <c r="R63" s="22" t="s">
        <v>70</v>
      </c>
      <c r="S63" s="22" t="s">
        <v>71</v>
      </c>
      <c r="T63" s="17">
        <f t="shared" si="20"/>
        <v>28.421052631578945</v>
      </c>
      <c r="U63" s="17">
        <f t="shared" si="21"/>
        <v>90.54224464060529</v>
      </c>
      <c r="V63" s="17">
        <f t="shared" si="22"/>
        <v>78.081835395847079</v>
      </c>
      <c r="W63" s="17">
        <f t="shared" si="23"/>
        <v>98.666666666666671</v>
      </c>
      <c r="X63" s="17">
        <f t="shared" si="24"/>
        <v>33.333333333333329</v>
      </c>
      <c r="Y63" s="17">
        <f t="shared" si="25"/>
        <v>4.5665122435473195</v>
      </c>
      <c r="Z63" s="17">
        <f t="shared" si="26"/>
        <v>34.195402298850574</v>
      </c>
      <c r="AA63" s="17">
        <f t="shared" si="27"/>
        <v>39.457831325301207</v>
      </c>
      <c r="AB63" s="17">
        <f t="shared" si="28"/>
        <v>0</v>
      </c>
      <c r="AC63" s="10">
        <f t="shared" si="29"/>
        <v>407.26487853573042</v>
      </c>
      <c r="AE63" s="8" t="s">
        <v>170</v>
      </c>
      <c r="AF63" s="52" t="s">
        <v>136</v>
      </c>
      <c r="AG63" s="52" t="s">
        <v>23</v>
      </c>
      <c r="AH63" s="10">
        <v>290.66846350828899</v>
      </c>
    </row>
    <row r="64" spans="2:34" ht="16.149999999999999" customHeight="1">
      <c r="B64" s="22" t="s">
        <v>74</v>
      </c>
      <c r="C64" s="22" t="s">
        <v>36</v>
      </c>
      <c r="D64" s="22">
        <v>455</v>
      </c>
      <c r="E64" s="22">
        <v>1382</v>
      </c>
      <c r="F64" s="64">
        <v>29752.9</v>
      </c>
      <c r="G64" s="22">
        <v>96</v>
      </c>
      <c r="H64" s="22">
        <v>5</v>
      </c>
      <c r="I64" s="22">
        <v>300</v>
      </c>
      <c r="J64" s="22">
        <v>1220</v>
      </c>
      <c r="K64" s="22">
        <v>478</v>
      </c>
      <c r="L64" s="65">
        <v>0</v>
      </c>
      <c r="R64" s="22" t="s">
        <v>74</v>
      </c>
      <c r="S64" s="22" t="s">
        <v>36</v>
      </c>
      <c r="T64" s="17">
        <f t="shared" si="20"/>
        <v>58.947368421052623</v>
      </c>
      <c r="U64" s="17">
        <f t="shared" si="21"/>
        <v>84.237074401008826</v>
      </c>
      <c r="V64" s="17">
        <f t="shared" si="22"/>
        <v>67.846711510918709</v>
      </c>
      <c r="W64" s="17">
        <f t="shared" si="23"/>
        <v>58.666666666666664</v>
      </c>
      <c r="X64" s="17">
        <f t="shared" si="24"/>
        <v>33.333333333333329</v>
      </c>
      <c r="Y64" s="17">
        <f t="shared" si="25"/>
        <v>6.0225016545334213</v>
      </c>
      <c r="Z64" s="17">
        <f t="shared" si="26"/>
        <v>32.291666666666671</v>
      </c>
      <c r="AA64" s="17">
        <f t="shared" si="27"/>
        <v>62.951807228915655</v>
      </c>
      <c r="AB64" s="17">
        <f t="shared" si="28"/>
        <v>0</v>
      </c>
      <c r="AC64" s="10">
        <f t="shared" si="29"/>
        <v>404.29712988309586</v>
      </c>
      <c r="AE64" s="8" t="s">
        <v>171</v>
      </c>
      <c r="AF64" s="38" t="s">
        <v>160</v>
      </c>
      <c r="AG64" s="38" t="s">
        <v>36</v>
      </c>
      <c r="AH64" s="10">
        <v>276.19043916758102</v>
      </c>
    </row>
    <row r="65" spans="2:34" ht="16.149999999999999" customHeight="1">
      <c r="B65" s="22" t="s">
        <v>62</v>
      </c>
      <c r="C65" s="22" t="s">
        <v>36</v>
      </c>
      <c r="D65" s="22">
        <v>423</v>
      </c>
      <c r="E65" s="22">
        <v>1428</v>
      </c>
      <c r="F65" s="64">
        <v>28699.42</v>
      </c>
      <c r="G65" s="22">
        <v>96</v>
      </c>
      <c r="H65" s="22">
        <v>5</v>
      </c>
      <c r="I65" s="22">
        <v>480</v>
      </c>
      <c r="J65" s="22">
        <v>1460</v>
      </c>
      <c r="K65" s="22">
        <v>533</v>
      </c>
      <c r="L65" s="65">
        <v>0</v>
      </c>
      <c r="R65" s="22" t="s">
        <v>62</v>
      </c>
      <c r="S65" s="22" t="s">
        <v>36</v>
      </c>
      <c r="T65" s="17">
        <f t="shared" si="20"/>
        <v>52.210526315789473</v>
      </c>
      <c r="U65" s="17">
        <f t="shared" si="21"/>
        <v>78.436317780580083</v>
      </c>
      <c r="V65" s="17">
        <f t="shared" si="22"/>
        <v>71.378598670764887</v>
      </c>
      <c r="W65" s="17">
        <f t="shared" si="23"/>
        <v>58.666666666666664</v>
      </c>
      <c r="X65" s="17">
        <f t="shared" si="24"/>
        <v>33.333333333333329</v>
      </c>
      <c r="Y65" s="17">
        <f t="shared" si="25"/>
        <v>17.935142289874257</v>
      </c>
      <c r="Z65" s="17">
        <f t="shared" si="26"/>
        <v>40.912356321839084</v>
      </c>
      <c r="AA65" s="17">
        <f t="shared" si="27"/>
        <v>79.518072289156621</v>
      </c>
      <c r="AB65" s="17">
        <f t="shared" si="28"/>
        <v>0</v>
      </c>
      <c r="AC65" s="10">
        <f t="shared" si="29"/>
        <v>432.3910136680044</v>
      </c>
      <c r="AE65" s="8" t="s">
        <v>172</v>
      </c>
      <c r="AF65" s="37" t="s">
        <v>97</v>
      </c>
      <c r="AG65" s="37" t="s">
        <v>98</v>
      </c>
      <c r="AH65" s="10">
        <v>274.94758423130702</v>
      </c>
    </row>
    <row r="66" spans="2:34" ht="16.149999999999999" customHeight="1">
      <c r="B66" s="33" t="s">
        <v>52</v>
      </c>
      <c r="C66" s="33" t="s">
        <v>23</v>
      </c>
      <c r="D66" s="33">
        <v>370</v>
      </c>
      <c r="E66" s="33">
        <v>1269</v>
      </c>
      <c r="F66" s="66">
        <v>22953.45</v>
      </c>
      <c r="G66" s="33">
        <v>66</v>
      </c>
      <c r="H66" s="33">
        <v>5</v>
      </c>
      <c r="I66" s="33">
        <v>351</v>
      </c>
      <c r="J66" s="33">
        <v>1125</v>
      </c>
      <c r="K66" s="33">
        <v>411</v>
      </c>
      <c r="L66" s="67">
        <v>0</v>
      </c>
      <c r="Q66" s="50"/>
      <c r="R66" s="22" t="s">
        <v>52</v>
      </c>
      <c r="S66" s="22" t="s">
        <v>23</v>
      </c>
      <c r="T66" s="17">
        <f t="shared" si="20"/>
        <v>41.05263157894737</v>
      </c>
      <c r="U66" s="17">
        <f t="shared" si="21"/>
        <v>98.486759142496851</v>
      </c>
      <c r="V66" s="17">
        <f t="shared" si="22"/>
        <v>90.642483760051064</v>
      </c>
      <c r="W66" s="17">
        <f t="shared" si="23"/>
        <v>98.666666666666671</v>
      </c>
      <c r="X66" s="17">
        <f t="shared" si="24"/>
        <v>33.333333333333329</v>
      </c>
      <c r="Y66" s="17">
        <f t="shared" si="25"/>
        <v>9.3977498345466586</v>
      </c>
      <c r="Z66" s="17">
        <f t="shared" si="26"/>
        <v>28.879310344827587</v>
      </c>
      <c r="AA66" s="17">
        <f t="shared" si="27"/>
        <v>42.771084337349393</v>
      </c>
      <c r="AB66" s="17">
        <f t="shared" si="28"/>
        <v>0</v>
      </c>
      <c r="AC66" s="10">
        <f t="shared" si="29"/>
        <v>443.23001899821895</v>
      </c>
      <c r="AE66" s="8" t="s">
        <v>173</v>
      </c>
      <c r="AF66" s="35" t="s">
        <v>123</v>
      </c>
      <c r="AG66" s="35" t="s">
        <v>17</v>
      </c>
      <c r="AH66" s="10">
        <v>270.37810517315199</v>
      </c>
    </row>
    <row r="67" spans="2:34" ht="16.149999999999999" customHeight="1">
      <c r="B67" s="22" t="s">
        <v>26</v>
      </c>
      <c r="C67" s="22" t="s">
        <v>27</v>
      </c>
      <c r="D67" s="22">
        <v>460</v>
      </c>
      <c r="E67" s="22">
        <v>1414</v>
      </c>
      <c r="F67" s="64">
        <v>36620</v>
      </c>
      <c r="G67" s="22">
        <v>96</v>
      </c>
      <c r="H67" s="22">
        <v>5</v>
      </c>
      <c r="I67" s="22">
        <v>455</v>
      </c>
      <c r="J67" s="22">
        <v>1410</v>
      </c>
      <c r="K67" s="22">
        <v>471</v>
      </c>
      <c r="L67" s="65">
        <v>1400</v>
      </c>
      <c r="R67" s="22" t="s">
        <v>26</v>
      </c>
      <c r="S67" s="22" t="s">
        <v>27</v>
      </c>
      <c r="T67" s="17">
        <f t="shared" si="20"/>
        <v>60</v>
      </c>
      <c r="U67" s="17">
        <f t="shared" si="21"/>
        <v>80.201765447667086</v>
      </c>
      <c r="V67" s="17">
        <f t="shared" si="22"/>
        <v>44.824136506761505</v>
      </c>
      <c r="W67" s="17">
        <f t="shared" si="23"/>
        <v>58.666666666666664</v>
      </c>
      <c r="X67" s="17">
        <f t="shared" si="24"/>
        <v>33.333333333333329</v>
      </c>
      <c r="Y67" s="17">
        <f t="shared" si="25"/>
        <v>16.28060886829914</v>
      </c>
      <c r="Z67" s="17">
        <f t="shared" si="26"/>
        <v>39.116379310344826</v>
      </c>
      <c r="AA67" s="17">
        <f t="shared" si="27"/>
        <v>60.843373493975903</v>
      </c>
      <c r="AB67" s="17">
        <f t="shared" si="28"/>
        <v>93.333333333333329</v>
      </c>
      <c r="AC67" s="10">
        <f t="shared" si="29"/>
        <v>486.59959696038169</v>
      </c>
      <c r="AE67" s="8" t="s">
        <v>174</v>
      </c>
      <c r="AF67" s="35" t="s">
        <v>143</v>
      </c>
      <c r="AG67" s="35" t="s">
        <v>36</v>
      </c>
      <c r="AH67" s="10">
        <v>269.38796243498899</v>
      </c>
    </row>
    <row r="68" spans="2:34" ht="16.149999999999999" customHeight="1">
      <c r="B68" s="22" t="s">
        <v>40</v>
      </c>
      <c r="C68" s="22" t="s">
        <v>27</v>
      </c>
      <c r="D68" s="22" t="s">
        <v>175</v>
      </c>
      <c r="E68" s="22">
        <v>1426</v>
      </c>
      <c r="F68" s="64">
        <v>39550</v>
      </c>
      <c r="G68" s="22">
        <v>96</v>
      </c>
      <c r="H68" s="22">
        <v>5</v>
      </c>
      <c r="I68" s="22">
        <v>495</v>
      </c>
      <c r="J68" s="22">
        <v>1560</v>
      </c>
      <c r="K68" s="22">
        <v>458</v>
      </c>
      <c r="L68" s="65">
        <v>1400</v>
      </c>
      <c r="R68" s="22" t="s">
        <v>40</v>
      </c>
      <c r="S68" s="22" t="s">
        <v>27</v>
      </c>
      <c r="T68" s="17">
        <f t="shared" si="20"/>
        <v>55.78947368421052</v>
      </c>
      <c r="U68" s="17">
        <f t="shared" si="21"/>
        <v>78.688524590163937</v>
      </c>
      <c r="V68" s="17">
        <f t="shared" si="22"/>
        <v>35.001046008271516</v>
      </c>
      <c r="W68" s="17">
        <f t="shared" si="23"/>
        <v>58.666666666666664</v>
      </c>
      <c r="X68" s="17">
        <f t="shared" si="24"/>
        <v>33.333333333333329</v>
      </c>
      <c r="Y68" s="17">
        <f t="shared" si="25"/>
        <v>18.927862342819324</v>
      </c>
      <c r="Z68" s="17">
        <f t="shared" si="26"/>
        <v>44.504310344827587</v>
      </c>
      <c r="AA68" s="17">
        <f t="shared" si="27"/>
        <v>56.92771084337349</v>
      </c>
      <c r="AB68" s="17">
        <f t="shared" si="28"/>
        <v>93.333333333333329</v>
      </c>
      <c r="AC68" s="10">
        <f t="shared" si="29"/>
        <v>475.17226114699957</v>
      </c>
      <c r="AE68" s="8" t="s">
        <v>176</v>
      </c>
      <c r="AF68" s="24" t="s">
        <v>60</v>
      </c>
      <c r="AG68" s="25" t="s">
        <v>36</v>
      </c>
      <c r="AH68" s="10">
        <v>268.95584695799801</v>
      </c>
    </row>
    <row r="69" spans="2:34" ht="16.149999999999999" customHeight="1">
      <c r="B69" s="22" t="s">
        <v>48</v>
      </c>
      <c r="C69" s="22" t="s">
        <v>17</v>
      </c>
      <c r="D69" s="22">
        <v>345</v>
      </c>
      <c r="E69" s="22">
        <v>1308</v>
      </c>
      <c r="F69" s="64">
        <v>23344.58</v>
      </c>
      <c r="G69" s="22">
        <v>66</v>
      </c>
      <c r="H69" s="22">
        <v>5</v>
      </c>
      <c r="I69" s="22">
        <v>282</v>
      </c>
      <c r="J69" s="22">
        <v>1162</v>
      </c>
      <c r="K69" s="22">
        <v>477</v>
      </c>
      <c r="L69" s="65">
        <v>0</v>
      </c>
      <c r="R69" s="22" t="s">
        <v>48</v>
      </c>
      <c r="S69" s="22" t="s">
        <v>17</v>
      </c>
      <c r="T69" s="17">
        <f t="shared" si="20"/>
        <v>35.789473684210527</v>
      </c>
      <c r="U69" s="17">
        <f t="shared" si="21"/>
        <v>93.568726355611602</v>
      </c>
      <c r="V69" s="17">
        <f t="shared" si="22"/>
        <v>89.331184993267982</v>
      </c>
      <c r="W69" s="17">
        <f t="shared" si="23"/>
        <v>98.666666666666671</v>
      </c>
      <c r="X69" s="17">
        <f t="shared" si="24"/>
        <v>33.333333333333329</v>
      </c>
      <c r="Y69" s="17">
        <f t="shared" si="25"/>
        <v>4.8312375909993381</v>
      </c>
      <c r="Z69" s="17">
        <f t="shared" si="26"/>
        <v>30.208333333333332</v>
      </c>
      <c r="AA69" s="17">
        <f t="shared" si="27"/>
        <v>62.650602409638559</v>
      </c>
      <c r="AB69" s="17">
        <f t="shared" si="28"/>
        <v>0</v>
      </c>
      <c r="AC69" s="10">
        <f t="shared" si="29"/>
        <v>448.37955836706135</v>
      </c>
      <c r="AE69" s="8" t="s">
        <v>177</v>
      </c>
      <c r="AF69" s="37" t="s">
        <v>129</v>
      </c>
      <c r="AG69" s="37" t="s">
        <v>36</v>
      </c>
      <c r="AH69" s="10">
        <v>265.80359979640599</v>
      </c>
    </row>
    <row r="70" spans="2:34" ht="16.149999999999999" customHeight="1">
      <c r="B70" s="22" t="s">
        <v>44</v>
      </c>
      <c r="C70" s="22" t="s">
        <v>23</v>
      </c>
      <c r="D70" s="22">
        <v>330</v>
      </c>
      <c r="E70" s="22">
        <v>1257</v>
      </c>
      <c r="F70" s="64">
        <v>20162.32</v>
      </c>
      <c r="G70" s="22">
        <v>66</v>
      </c>
      <c r="H70" s="22">
        <v>5</v>
      </c>
      <c r="I70" s="22">
        <v>262</v>
      </c>
      <c r="J70" s="22">
        <v>1071</v>
      </c>
      <c r="K70" s="22">
        <v>508</v>
      </c>
      <c r="L70" s="65">
        <v>0</v>
      </c>
      <c r="R70" s="22" t="s">
        <v>44</v>
      </c>
      <c r="S70" s="22" t="s">
        <v>23</v>
      </c>
      <c r="T70" s="17">
        <f t="shared" si="20"/>
        <v>32.631578947368425</v>
      </c>
      <c r="U70" s="17">
        <f t="shared" si="21"/>
        <v>100</v>
      </c>
      <c r="V70" s="17">
        <f t="shared" si="22"/>
        <v>100</v>
      </c>
      <c r="W70" s="17">
        <f t="shared" si="23"/>
        <v>98.666666666666671</v>
      </c>
      <c r="X70" s="17">
        <f t="shared" si="24"/>
        <v>33.333333333333329</v>
      </c>
      <c r="Y70" s="17">
        <f t="shared" si="25"/>
        <v>3.5076108537392461</v>
      </c>
      <c r="Z70" s="17">
        <f t="shared" si="26"/>
        <v>26.939655172413797</v>
      </c>
      <c r="AA70" s="17">
        <f t="shared" si="27"/>
        <v>71.98795180722891</v>
      </c>
      <c r="AB70" s="17">
        <f t="shared" si="28"/>
        <v>0</v>
      </c>
      <c r="AC70" s="10">
        <f t="shared" si="29"/>
        <v>467.06679678075039</v>
      </c>
      <c r="AE70" s="8" t="s">
        <v>178</v>
      </c>
      <c r="AF70" s="52" t="s">
        <v>138</v>
      </c>
      <c r="AG70" s="52" t="s">
        <v>23</v>
      </c>
      <c r="AH70" s="10">
        <v>257.91488131815402</v>
      </c>
    </row>
    <row r="71" spans="2:34" ht="16.149999999999999" customHeight="1">
      <c r="B71" s="22" t="s">
        <v>35</v>
      </c>
      <c r="C71" s="22" t="s">
        <v>36</v>
      </c>
      <c r="D71" s="22">
        <v>422</v>
      </c>
      <c r="E71" s="22">
        <v>1399</v>
      </c>
      <c r="F71" s="64">
        <v>33791.870000000003</v>
      </c>
      <c r="G71" s="22">
        <v>96</v>
      </c>
      <c r="H71" s="22">
        <v>5</v>
      </c>
      <c r="I71" s="22">
        <v>380</v>
      </c>
      <c r="J71" s="22">
        <v>1237</v>
      </c>
      <c r="K71" s="22">
        <v>461</v>
      </c>
      <c r="L71" s="65">
        <v>1400</v>
      </c>
      <c r="R71" s="22" t="s">
        <v>35</v>
      </c>
      <c r="S71" s="22" t="s">
        <v>36</v>
      </c>
      <c r="T71" s="17">
        <f t="shared" si="20"/>
        <v>52</v>
      </c>
      <c r="U71" s="17">
        <f t="shared" si="21"/>
        <v>82.093316519546022</v>
      </c>
      <c r="V71" s="17">
        <f t="shared" si="22"/>
        <v>54.305698599421738</v>
      </c>
      <c r="W71" s="17">
        <f t="shared" si="23"/>
        <v>58.666666666666664</v>
      </c>
      <c r="X71" s="17">
        <f t="shared" si="24"/>
        <v>33.333333333333329</v>
      </c>
      <c r="Y71" s="17">
        <f t="shared" si="25"/>
        <v>11.317008603573791</v>
      </c>
      <c r="Z71" s="17">
        <f t="shared" si="26"/>
        <v>32.902298850574709</v>
      </c>
      <c r="AA71" s="17">
        <f t="shared" si="27"/>
        <v>57.831325301204814</v>
      </c>
      <c r="AB71" s="17">
        <f t="shared" si="28"/>
        <v>93.333333333333329</v>
      </c>
      <c r="AC71" s="10">
        <f t="shared" si="29"/>
        <v>475.78298120765436</v>
      </c>
      <c r="AE71" s="8" t="s">
        <v>179</v>
      </c>
      <c r="AF71" s="37" t="s">
        <v>126</v>
      </c>
      <c r="AG71" s="37" t="s">
        <v>36</v>
      </c>
      <c r="AH71" s="10">
        <v>251.93023650885101</v>
      </c>
    </row>
    <row r="72" spans="2:34" ht="16.149999999999999" customHeight="1">
      <c r="B72" s="22" t="s">
        <v>68</v>
      </c>
      <c r="C72" s="22" t="s">
        <v>36</v>
      </c>
      <c r="D72" s="22">
        <v>422</v>
      </c>
      <c r="E72" s="22">
        <v>1453</v>
      </c>
      <c r="F72" s="64">
        <v>34488.78</v>
      </c>
      <c r="G72" s="22">
        <v>96</v>
      </c>
      <c r="H72" s="22">
        <v>5</v>
      </c>
      <c r="I72" s="22">
        <v>611</v>
      </c>
      <c r="J72" s="22">
        <v>1624</v>
      </c>
      <c r="K72" s="22">
        <v>497</v>
      </c>
      <c r="L72" s="65">
        <v>0</v>
      </c>
      <c r="R72" s="22" t="s">
        <v>68</v>
      </c>
      <c r="S72" s="22" t="s">
        <v>36</v>
      </c>
      <c r="T72" s="17">
        <f t="shared" si="20"/>
        <v>52</v>
      </c>
      <c r="U72" s="17">
        <f t="shared" si="21"/>
        <v>75.283732660781837</v>
      </c>
      <c r="V72" s="17">
        <f t="shared" si="22"/>
        <v>51.969244674745077</v>
      </c>
      <c r="W72" s="17">
        <f t="shared" si="23"/>
        <v>58.666666666666664</v>
      </c>
      <c r="X72" s="17">
        <f t="shared" si="24"/>
        <v>33.333333333333329</v>
      </c>
      <c r="Y72" s="17">
        <f t="shared" si="25"/>
        <v>26.604897418927862</v>
      </c>
      <c r="Z72" s="17">
        <f t="shared" si="26"/>
        <v>46.803160919540232</v>
      </c>
      <c r="AA72" s="17">
        <f t="shared" si="27"/>
        <v>68.674698795180717</v>
      </c>
      <c r="AB72" s="17">
        <f t="shared" si="28"/>
        <v>0</v>
      </c>
      <c r="AC72" s="10">
        <f t="shared" si="29"/>
        <v>413.33573446917569</v>
      </c>
      <c r="AE72" s="8" t="s">
        <v>180</v>
      </c>
      <c r="AF72" s="35" t="s">
        <v>141</v>
      </c>
      <c r="AG72" s="35" t="s">
        <v>36</v>
      </c>
      <c r="AH72" s="10">
        <v>240.46785120983199</v>
      </c>
    </row>
    <row r="73" spans="2:34" ht="16.149999999999999" customHeight="1">
      <c r="B73" s="33" t="s">
        <v>116</v>
      </c>
      <c r="C73" s="33" t="s">
        <v>27</v>
      </c>
      <c r="D73" s="33" t="s">
        <v>181</v>
      </c>
      <c r="E73" s="33">
        <v>1665</v>
      </c>
      <c r="F73" s="66">
        <v>46490.84</v>
      </c>
      <c r="G73" s="33">
        <v>125</v>
      </c>
      <c r="H73" s="33">
        <v>5</v>
      </c>
      <c r="I73" s="33">
        <v>415</v>
      </c>
      <c r="J73" s="33">
        <v>1415</v>
      </c>
      <c r="K73" s="33">
        <v>475</v>
      </c>
      <c r="L73" s="67">
        <v>1500</v>
      </c>
      <c r="R73" s="33" t="s">
        <v>116</v>
      </c>
      <c r="S73" s="33" t="s">
        <v>27</v>
      </c>
      <c r="T73" s="68">
        <f t="shared" si="20"/>
        <v>45.263157894736842</v>
      </c>
      <c r="U73" s="68">
        <f t="shared" si="21"/>
        <v>48.549810844892811</v>
      </c>
      <c r="V73" s="68">
        <f t="shared" si="22"/>
        <v>11.731250972251289</v>
      </c>
      <c r="W73" s="68">
        <f t="shared" si="23"/>
        <v>20</v>
      </c>
      <c r="X73" s="68">
        <f t="shared" si="24"/>
        <v>33.333333333333329</v>
      </c>
      <c r="Y73" s="68">
        <f t="shared" si="25"/>
        <v>13.633355393778954</v>
      </c>
      <c r="Z73" s="68">
        <f t="shared" si="26"/>
        <v>39.295977011494251</v>
      </c>
      <c r="AA73" s="68">
        <f t="shared" si="27"/>
        <v>62.048192771084345</v>
      </c>
      <c r="AB73" s="68">
        <f t="shared" si="28"/>
        <v>100</v>
      </c>
      <c r="AC73" s="34">
        <f t="shared" si="29"/>
        <v>373.85507822157177</v>
      </c>
      <c r="AE73" s="8" t="s">
        <v>182</v>
      </c>
      <c r="AF73" s="18" t="s">
        <v>32</v>
      </c>
      <c r="AG73" s="19" t="s">
        <v>23</v>
      </c>
      <c r="AH73" s="10">
        <v>236.77215707506701</v>
      </c>
    </row>
    <row r="74" spans="2:34" ht="16.149999999999999" customHeight="1">
      <c r="B74" s="33" t="s">
        <v>131</v>
      </c>
      <c r="C74" s="33" t="s">
        <v>27</v>
      </c>
      <c r="D74" s="33">
        <v>390</v>
      </c>
      <c r="E74" s="33">
        <v>1650</v>
      </c>
      <c r="F74" s="66">
        <v>49514.63</v>
      </c>
      <c r="G74" s="33">
        <v>125</v>
      </c>
      <c r="H74" s="33">
        <v>5</v>
      </c>
      <c r="I74" s="33">
        <v>390</v>
      </c>
      <c r="J74" s="33">
        <v>1200</v>
      </c>
      <c r="K74" s="33">
        <v>480</v>
      </c>
      <c r="L74" s="67">
        <v>1500</v>
      </c>
      <c r="R74" s="33" t="s">
        <v>131</v>
      </c>
      <c r="S74" s="33" t="s">
        <v>27</v>
      </c>
      <c r="T74" s="68">
        <f t="shared" si="20"/>
        <v>45.263157894736842</v>
      </c>
      <c r="U74" s="68">
        <f t="shared" si="21"/>
        <v>50.441361916771754</v>
      </c>
      <c r="V74" s="68">
        <f t="shared" si="22"/>
        <v>1.5937210000911992</v>
      </c>
      <c r="W74" s="68">
        <f t="shared" si="23"/>
        <v>20</v>
      </c>
      <c r="X74" s="68">
        <f t="shared" si="24"/>
        <v>33.333333333333329</v>
      </c>
      <c r="Y74" s="68">
        <f t="shared" si="25"/>
        <v>11.978821972203839</v>
      </c>
      <c r="Z74" s="68">
        <f t="shared" si="26"/>
        <v>31.573275862068968</v>
      </c>
      <c r="AA74" s="68">
        <f t="shared" si="27"/>
        <v>63.554216867469883</v>
      </c>
      <c r="AB74" s="68">
        <f t="shared" si="28"/>
        <v>100</v>
      </c>
      <c r="AC74" s="34">
        <f t="shared" si="29"/>
        <v>357.73788884667579</v>
      </c>
      <c r="AE74" s="8" t="s">
        <v>183</v>
      </c>
      <c r="AF74" s="35" t="s">
        <v>101</v>
      </c>
      <c r="AG74" s="35" t="s">
        <v>23</v>
      </c>
      <c r="AH74" s="10">
        <v>215.783862140363</v>
      </c>
    </row>
    <row r="75" spans="2:34" ht="15" customHeight="1">
      <c r="B75" s="32" t="s">
        <v>56</v>
      </c>
      <c r="C75" s="33" t="s">
        <v>36</v>
      </c>
      <c r="D75" s="33">
        <v>440</v>
      </c>
      <c r="E75" s="33">
        <v>1430</v>
      </c>
      <c r="F75" s="66">
        <v>40487.53</v>
      </c>
      <c r="G75" s="33">
        <v>96</v>
      </c>
      <c r="H75" s="33">
        <v>5</v>
      </c>
      <c r="I75" s="33">
        <v>280</v>
      </c>
      <c r="J75" s="33">
        <v>1100</v>
      </c>
      <c r="K75" s="33">
        <v>455</v>
      </c>
      <c r="L75" s="67">
        <v>1400</v>
      </c>
      <c r="R75" s="32" t="s">
        <v>56</v>
      </c>
      <c r="S75" s="33" t="s">
        <v>36</v>
      </c>
      <c r="T75" s="68">
        <f t="shared" si="20"/>
        <v>55.78947368421052</v>
      </c>
      <c r="U75" s="68">
        <f t="shared" si="21"/>
        <v>78.184110970996215</v>
      </c>
      <c r="V75" s="68">
        <f t="shared" si="22"/>
        <v>31.857891730097688</v>
      </c>
      <c r="W75" s="68">
        <f t="shared" si="23"/>
        <v>58.666666666666664</v>
      </c>
      <c r="X75" s="68">
        <f t="shared" si="24"/>
        <v>33.333333333333329</v>
      </c>
      <c r="Y75" s="68">
        <f t="shared" si="25"/>
        <v>4.6988749172733293</v>
      </c>
      <c r="Z75" s="68">
        <f t="shared" si="26"/>
        <v>27.981321839080458</v>
      </c>
      <c r="AA75" s="68">
        <f t="shared" si="27"/>
        <v>56.024096385542165</v>
      </c>
      <c r="AB75" s="68">
        <f t="shared" si="28"/>
        <v>93.333333333333329</v>
      </c>
      <c r="AC75" s="34">
        <f t="shared" si="29"/>
        <v>439.8691028605337</v>
      </c>
      <c r="AE75" s="8" t="s">
        <v>184</v>
      </c>
      <c r="AF75" s="69" t="s">
        <v>185</v>
      </c>
      <c r="AG75" s="69" t="s">
        <v>71</v>
      </c>
      <c r="AH75" s="10">
        <v>202.99737415198001</v>
      </c>
    </row>
    <row r="76" spans="2:34" ht="15" customHeight="1">
      <c r="B76" s="70" t="s">
        <v>20</v>
      </c>
      <c r="C76" s="70" t="s">
        <v>21</v>
      </c>
      <c r="D76" s="70">
        <v>460</v>
      </c>
      <c r="E76" s="70">
        <v>1911</v>
      </c>
      <c r="F76" s="71">
        <v>39570.29</v>
      </c>
      <c r="G76" s="70">
        <v>96</v>
      </c>
      <c r="H76" s="70">
        <v>7</v>
      </c>
      <c r="I76" s="70">
        <v>1720</v>
      </c>
      <c r="J76" s="70">
        <v>3105</v>
      </c>
      <c r="K76" s="70">
        <v>589</v>
      </c>
      <c r="L76" s="72">
        <v>0</v>
      </c>
      <c r="R76" s="9" t="s">
        <v>20</v>
      </c>
      <c r="S76" s="9" t="s">
        <v>21</v>
      </c>
      <c r="T76" s="17">
        <f t="shared" si="20"/>
        <v>60</v>
      </c>
      <c r="U76" s="17">
        <f t="shared" si="21"/>
        <v>17.528373266078184</v>
      </c>
      <c r="V76" s="17">
        <f t="shared" si="22"/>
        <v>34.933021944717119</v>
      </c>
      <c r="W76" s="17">
        <f t="shared" si="23"/>
        <v>58.666666666666664</v>
      </c>
      <c r="X76" s="17">
        <f t="shared" si="24"/>
        <v>100</v>
      </c>
      <c r="Y76" s="17">
        <f t="shared" si="25"/>
        <v>100</v>
      </c>
      <c r="Z76" s="17">
        <f t="shared" si="26"/>
        <v>100</v>
      </c>
      <c r="AA76" s="17">
        <f t="shared" si="27"/>
        <v>96.385542168674704</v>
      </c>
      <c r="AB76" s="17">
        <f t="shared" si="28"/>
        <v>0</v>
      </c>
      <c r="AC76" s="10">
        <f t="shared" si="29"/>
        <v>567.51360404613661</v>
      </c>
      <c r="AE76" s="8" t="s">
        <v>186</v>
      </c>
      <c r="AF76" s="73" t="s">
        <v>187</v>
      </c>
      <c r="AG76" s="73" t="s">
        <v>188</v>
      </c>
      <c r="AH76" s="10">
        <v>182.89716580426099</v>
      </c>
    </row>
    <row r="77" spans="2:34" ht="15" customHeight="1">
      <c r="R77" s="74"/>
      <c r="S77" s="74"/>
      <c r="T77" s="75"/>
      <c r="U77" s="75"/>
      <c r="V77" s="75"/>
      <c r="W77" s="75"/>
      <c r="X77" s="75"/>
      <c r="Y77" s="75"/>
      <c r="Z77" s="75"/>
      <c r="AA77" s="75"/>
      <c r="AB77" s="75"/>
      <c r="AC77" s="76"/>
      <c r="AE77" s="8"/>
      <c r="AF77" s="77"/>
      <c r="AG77" s="77"/>
      <c r="AH77" s="62"/>
    </row>
    <row r="78" spans="2:34" ht="15" customHeight="1">
      <c r="B78" s="78" t="s">
        <v>189</v>
      </c>
      <c r="C78" s="79" t="s">
        <v>1</v>
      </c>
      <c r="D78" s="79" t="s">
        <v>4</v>
      </c>
      <c r="E78" s="79" t="s">
        <v>166</v>
      </c>
      <c r="F78" s="79" t="s">
        <v>6</v>
      </c>
      <c r="G78" s="79" t="s">
        <v>7</v>
      </c>
      <c r="H78" s="79" t="s">
        <v>8</v>
      </c>
      <c r="I78" s="79" t="s">
        <v>9</v>
      </c>
      <c r="J78" s="79" t="s">
        <v>10</v>
      </c>
      <c r="K78" s="79" t="s">
        <v>167</v>
      </c>
      <c r="L78" s="80" t="s">
        <v>12</v>
      </c>
      <c r="AE78" s="81"/>
      <c r="AF78" s="82"/>
      <c r="AG78" s="82"/>
      <c r="AH78" s="62"/>
    </row>
    <row r="79" spans="2:34" ht="15" customHeight="1">
      <c r="B79" s="69" t="s">
        <v>185</v>
      </c>
      <c r="C79" s="69" t="s">
        <v>71</v>
      </c>
      <c r="D79" s="69">
        <v>630</v>
      </c>
      <c r="E79" s="69">
        <v>1864</v>
      </c>
      <c r="F79" s="83">
        <v>79900</v>
      </c>
      <c r="G79" s="69">
        <v>120</v>
      </c>
      <c r="H79" s="69">
        <v>5</v>
      </c>
      <c r="I79" s="69">
        <v>461</v>
      </c>
      <c r="J79" s="69">
        <v>1599</v>
      </c>
      <c r="K79" s="69">
        <v>473</v>
      </c>
      <c r="L79" s="69">
        <v>0</v>
      </c>
      <c r="R79" s="63" t="s">
        <v>189</v>
      </c>
      <c r="S79" s="2" t="s">
        <v>1</v>
      </c>
      <c r="T79" s="8">
        <v>1</v>
      </c>
      <c r="U79" s="8">
        <v>2</v>
      </c>
      <c r="V79" s="8">
        <v>3</v>
      </c>
      <c r="W79" s="8">
        <v>4</v>
      </c>
      <c r="X79" s="8">
        <v>5</v>
      </c>
      <c r="Y79" s="8">
        <v>6</v>
      </c>
      <c r="Z79" s="8">
        <v>7</v>
      </c>
      <c r="AA79" s="8">
        <v>8</v>
      </c>
      <c r="AB79" s="8">
        <v>9</v>
      </c>
      <c r="AC79" s="3" t="s">
        <v>2</v>
      </c>
      <c r="AE79" s="8"/>
      <c r="AF79" s="60"/>
      <c r="AG79" s="60"/>
      <c r="AH79" s="62"/>
    </row>
    <row r="80" spans="2:34" ht="15" customHeight="1">
      <c r="B80" s="73" t="s">
        <v>187</v>
      </c>
      <c r="C80" s="73" t="s">
        <v>188</v>
      </c>
      <c r="D80" s="73">
        <v>650</v>
      </c>
      <c r="E80" s="73">
        <v>1930</v>
      </c>
      <c r="F80" s="84">
        <v>63900</v>
      </c>
      <c r="G80" s="73">
        <v>134</v>
      </c>
      <c r="H80" s="73">
        <v>5</v>
      </c>
      <c r="I80" s="73">
        <v>321</v>
      </c>
      <c r="J80" s="73">
        <v>321</v>
      </c>
      <c r="K80" s="73">
        <v>485</v>
      </c>
      <c r="L80" s="73">
        <v>0</v>
      </c>
      <c r="Q80" s="85"/>
      <c r="R80" s="69" t="s">
        <v>185</v>
      </c>
      <c r="S80" s="69" t="s">
        <v>71</v>
      </c>
      <c r="T80" s="17">
        <f>(D79-$Q$3)/($P$3-$Q$3)*100</f>
        <v>95.78947368421052</v>
      </c>
      <c r="U80" s="17">
        <f>(E79-$Q$4)/($P$4-$Q$4)*100</f>
        <v>23.455233291298867</v>
      </c>
      <c r="V80" s="17">
        <f>(F79-$Q$5)/($P$5-$Q$5)*100</f>
        <v>-100.27598525932959</v>
      </c>
      <c r="W80" s="17">
        <f>(G79-$Q$6)/($P$6-$Q$6)*100</f>
        <v>26.666666666666668</v>
      </c>
      <c r="X80" s="17">
        <f>(H79-$Q$7)/($P$7-$Q$7)*100</f>
        <v>33.333333333333329</v>
      </c>
      <c r="Y80" s="17">
        <f>(I79-$Q$8)/($P$8-Q8)*100</f>
        <v>16.677696889477168</v>
      </c>
      <c r="Z80" s="17">
        <f>(J79-$Q$9)/($P$9-$Q$9)*100</f>
        <v>45.905172413793103</v>
      </c>
      <c r="AA80" s="17">
        <f>(K79-$Q$10)/($P$10-$Q$10)*100</f>
        <v>61.445783132530117</v>
      </c>
      <c r="AB80" s="17">
        <f>(L79-$Q$11)/($P$11-$Q$11)*100</f>
        <v>0</v>
      </c>
      <c r="AC80" s="10">
        <f>SUM(T80:AB80)</f>
        <v>202.99737415198021</v>
      </c>
      <c r="AE80" s="8"/>
      <c r="AF80" s="60"/>
      <c r="AG80" s="60"/>
      <c r="AH80" s="62"/>
    </row>
    <row r="81" spans="2:34" ht="15" customHeight="1">
      <c r="B81" s="69"/>
      <c r="C81" s="69"/>
      <c r="D81" s="69"/>
      <c r="E81" s="69"/>
      <c r="F81" s="83"/>
      <c r="G81" s="69"/>
      <c r="H81" s="69"/>
      <c r="I81" s="69"/>
      <c r="J81" s="69"/>
      <c r="K81" s="69"/>
      <c r="L81" s="69"/>
      <c r="Q81" s="85"/>
      <c r="R81" s="73" t="s">
        <v>187</v>
      </c>
      <c r="S81" s="73" t="s">
        <v>188</v>
      </c>
      <c r="T81" s="17">
        <f>(D80-$Q$3)/($P$3-$Q$3)*100</f>
        <v>100</v>
      </c>
      <c r="U81" s="17">
        <f>(E80-$Q$4)/($P$4-$Q$4)*100</f>
        <v>15.132408575031524</v>
      </c>
      <c r="V81" s="17">
        <f>(F80-$Q$5)/($P$5-$Q$5)*100</f>
        <v>-46.634535438223821</v>
      </c>
      <c r="W81" s="17">
        <f>(G80-$Q$6)/($P$6-$Q$6)*100</f>
        <v>8</v>
      </c>
      <c r="X81" s="17">
        <f>(H80-$Q$7)/($P$7-$Q$7)*100</f>
        <v>33.333333333333329</v>
      </c>
      <c r="Y81" s="17">
        <f>(I80-$Q$8)/($P$8-Q9)*100</f>
        <v>8.005718370264475</v>
      </c>
      <c r="Z81" s="17">
        <f>(J80-$Q$9)/($P$9-$Q$9)*100</f>
        <v>0</v>
      </c>
      <c r="AA81" s="17">
        <f>(K80-$Q$10)/($P$10-$Q$10)*100</f>
        <v>65.060240963855421</v>
      </c>
      <c r="AB81" s="17">
        <f>(L80-$Q$11)/($P$11-$Q$11)*100</f>
        <v>0</v>
      </c>
      <c r="AC81" s="10">
        <f>SUM(T81:AB81)</f>
        <v>182.89716580426091</v>
      </c>
      <c r="AE81" s="81"/>
      <c r="AF81" s="82"/>
      <c r="AG81" s="82"/>
      <c r="AH81" s="62"/>
    </row>
    <row r="82" spans="2:34" ht="15" customHeight="1">
      <c r="B82" s="69"/>
      <c r="C82" s="69"/>
      <c r="D82" s="69"/>
      <c r="E82" s="69"/>
      <c r="F82" s="83"/>
      <c r="G82" s="69"/>
      <c r="H82" s="69"/>
      <c r="I82" s="69"/>
      <c r="J82" s="69"/>
      <c r="K82" s="69"/>
      <c r="L82" s="69"/>
      <c r="AE82" s="8"/>
      <c r="AF82" s="60"/>
      <c r="AG82" s="60"/>
      <c r="AH82" s="62"/>
    </row>
    <row r="83" spans="2:34" ht="13.9" customHeight="1">
      <c r="B83" s="69"/>
      <c r="C83" s="69"/>
      <c r="D83" s="69"/>
      <c r="E83" s="69"/>
      <c r="F83" s="83"/>
      <c r="G83" s="69"/>
      <c r="H83" s="69"/>
      <c r="I83" s="69"/>
      <c r="J83" s="69"/>
      <c r="K83" s="69"/>
      <c r="L83" s="69"/>
      <c r="AE83" s="8"/>
      <c r="AF83" s="69"/>
      <c r="AG83" s="69"/>
      <c r="AH83" s="10"/>
    </row>
    <row r="84" spans="2:34" ht="13.9" customHeight="1">
      <c r="B84" s="69"/>
      <c r="C84" s="69"/>
      <c r="D84" s="69"/>
      <c r="E84" s="69"/>
      <c r="F84" s="83"/>
      <c r="G84" s="69"/>
      <c r="H84" s="69"/>
      <c r="I84" s="69"/>
      <c r="J84" s="69"/>
      <c r="K84" s="69"/>
      <c r="L84" s="69"/>
      <c r="AE84" s="81"/>
      <c r="AF84" s="69"/>
      <c r="AG84" s="69"/>
      <c r="AH84" s="10"/>
    </row>
    <row r="85" spans="2:34" ht="15" customHeight="1">
      <c r="B85" s="69"/>
      <c r="C85" s="69"/>
      <c r="D85" s="69"/>
      <c r="E85" s="69"/>
      <c r="F85" s="83"/>
      <c r="G85" s="69"/>
      <c r="H85" s="69"/>
      <c r="I85" s="69"/>
      <c r="J85" s="69"/>
      <c r="K85" s="69"/>
      <c r="L85" s="69"/>
      <c r="AE85" s="81"/>
      <c r="AF85" s="86"/>
      <c r="AG85" s="86"/>
      <c r="AH85" s="10"/>
    </row>
    <row r="86" spans="2:34" ht="13.9" customHeight="1">
      <c r="B86" s="69"/>
      <c r="C86" s="69"/>
      <c r="D86" s="69"/>
      <c r="E86" s="69"/>
      <c r="F86" s="83"/>
      <c r="G86" s="69"/>
      <c r="H86" s="69"/>
      <c r="I86" s="69"/>
      <c r="J86" s="69"/>
      <c r="K86" s="69"/>
      <c r="L86" s="69"/>
    </row>
    <row r="87" spans="2:34" ht="13.9" customHeight="1">
      <c r="B87" s="69"/>
      <c r="C87" s="69"/>
      <c r="D87" s="69"/>
      <c r="E87" s="69"/>
      <c r="F87" s="83"/>
      <c r="G87" s="69"/>
      <c r="H87" s="69"/>
      <c r="I87" s="69"/>
      <c r="J87" s="69"/>
      <c r="K87" s="69"/>
      <c r="L87" s="69"/>
    </row>
  </sheetData>
  <pageMargins left="0.78740157480314954" right="0.78740157480314954" top="1.1811023622047245" bottom="1.1811023622047245" header="0.78740157480314954" footer="0.78740157480314954"/>
  <pageSetup paperSize="0" fitToWidth="0" fitToHeight="0" pageOrder="overThenDown" orientation="portrait" useFirstPageNumber="1" horizontalDpi="0" verticalDpi="0" copies="0"/>
  <headerFooter alignWithMargins="0"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19033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Taulukko1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Satu Torikka</cp:lastModifiedBy>
  <cp:revision>30</cp:revision>
  <dcterms:created xsi:type="dcterms:W3CDTF">2026-01-05T17:24:58Z</dcterms:created>
  <dcterms:modified xsi:type="dcterms:W3CDTF">2026-05-06T12:06:49Z</dcterms:modified>
</cp:coreProperties>
</file>